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Ajil bayaraa\heregtei\2020\"/>
    </mc:Choice>
  </mc:AlternateContent>
  <xr:revisionPtr revIDLastSave="0" documentId="13_ncr:1_{025AC6B4-93C6-4F64-9BF9-6E52A41CED55}" xr6:coauthVersionLast="37" xr6:coauthVersionMax="37" xr10:uidLastSave="{00000000-0000-0000-0000-000000000000}"/>
  <bookViews>
    <workbookView xWindow="0" yWindow="0" windowWidth="20490" windowHeight="7545" activeTab="6" xr2:uid="{00000000-000D-0000-FFFF-FFFF00000000}"/>
  </bookViews>
  <sheets>
    <sheet name="Нүүр" sheetId="1" r:id="rId1"/>
    <sheet name="III" sheetId="9" r:id="rId2"/>
    <sheet name="IV-V" sheetId="3" r:id="rId3"/>
    <sheet name="VI-VIII" sheetId="10" r:id="rId4"/>
    <sheet name="IX" sheetId="4" r:id="rId5"/>
    <sheet name="X" sheetId="11" r:id="rId6"/>
    <sheet name="II (2)" sheetId="13" r:id="rId7"/>
  </sheets>
  <definedNames>
    <definedName name="_xlnm.Print_Area" localSheetId="2">'IV-V'!$A$1:$R$51</definedName>
    <definedName name="_xlnm.Print_Area" localSheetId="4">IX!$A$1:$N$21</definedName>
    <definedName name="_xlnm.Print_Area" localSheetId="3">'VI-VIII'!$A$1:$Q$37</definedName>
    <definedName name="_xlnm.Print_Area" localSheetId="5">X!$A$1:$S$20</definedName>
    <definedName name="_xlnm.Print_Area" localSheetId="0">Нүүр!$A$1:$T$32</definedName>
    <definedName name="_xlnm.Print_Titles" localSheetId="6">'II (2)'!$1:$5</definedName>
    <definedName name="_xlnm.Print_Titles" localSheetId="1">III!$A:$A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3" l="1"/>
  <c r="M31" i="13" l="1"/>
  <c r="N31" i="13"/>
  <c r="O31" i="13"/>
  <c r="P31" i="13"/>
  <c r="Q31" i="13"/>
  <c r="R31" i="13"/>
  <c r="S31" i="13"/>
  <c r="T31" i="13"/>
  <c r="U31" i="13"/>
  <c r="V31" i="13"/>
  <c r="I31" i="13"/>
  <c r="J31" i="13"/>
  <c r="K31" i="13"/>
  <c r="L31" i="13"/>
  <c r="H31" i="13"/>
  <c r="G31" i="13"/>
  <c r="F31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G25" i="13"/>
  <c r="F20" i="13"/>
  <c r="Y20" i="13"/>
  <c r="Z20" i="13"/>
  <c r="AA20" i="13"/>
  <c r="AB20" i="13"/>
  <c r="AC20" i="13"/>
  <c r="T20" i="13"/>
  <c r="U20" i="13"/>
  <c r="V20" i="13"/>
  <c r="W20" i="13"/>
  <c r="X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7" i="13"/>
  <c r="F26" i="13"/>
  <c r="G27" i="13"/>
  <c r="G26" i="13"/>
  <c r="G22" i="13"/>
  <c r="G23" i="13"/>
  <c r="G24" i="13"/>
  <c r="G21" i="13"/>
  <c r="F22" i="13"/>
  <c r="F23" i="13"/>
  <c r="F24" i="13"/>
  <c r="F21" i="13"/>
  <c r="W23" i="13"/>
  <c r="U23" i="13" s="1"/>
  <c r="S23" i="13" s="1"/>
  <c r="Q23" i="13" s="1"/>
  <c r="O23" i="13" s="1"/>
  <c r="M23" i="13" s="1"/>
  <c r="K23" i="13" s="1"/>
  <c r="F10" i="13"/>
  <c r="G10" i="13"/>
  <c r="G9" i="13"/>
  <c r="G8" i="13"/>
  <c r="G6" i="13"/>
  <c r="F25" i="13" l="1"/>
  <c r="I9" i="3"/>
  <c r="G9" i="3" s="1"/>
  <c r="J9" i="3"/>
  <c r="H9" i="3" s="1"/>
  <c r="K9" i="3"/>
  <c r="L9" i="3"/>
  <c r="E7" i="3"/>
  <c r="E8" i="3"/>
  <c r="G11" i="10" l="1"/>
  <c r="F1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D31" i="10"/>
  <c r="C22" i="10"/>
  <c r="D9" i="4" l="1"/>
  <c r="D10" i="4"/>
  <c r="D11" i="4"/>
  <c r="D12" i="4"/>
  <c r="D13" i="4"/>
  <c r="D14" i="4"/>
  <c r="D15" i="4"/>
  <c r="D16" i="4"/>
  <c r="D17" i="4"/>
  <c r="D18" i="4"/>
  <c r="D19" i="4"/>
  <c r="D20" i="4"/>
  <c r="D8" i="4"/>
  <c r="C14" i="4"/>
  <c r="C15" i="4"/>
  <c r="C16" i="4"/>
  <c r="C17" i="4"/>
  <c r="C18" i="4"/>
  <c r="C19" i="4"/>
  <c r="C20" i="4"/>
  <c r="C10" i="4"/>
  <c r="C11" i="4"/>
  <c r="C12" i="4"/>
  <c r="C13" i="4"/>
  <c r="E7" i="4" l="1"/>
  <c r="F7" i="4"/>
  <c r="G7" i="4"/>
  <c r="H7" i="4"/>
  <c r="I7" i="4"/>
  <c r="J7" i="4"/>
  <c r="K7" i="4"/>
  <c r="L7" i="4"/>
  <c r="M7" i="4"/>
  <c r="N7" i="4"/>
  <c r="D7" i="4" l="1"/>
  <c r="D6" i="11"/>
  <c r="E6" i="11"/>
  <c r="F6" i="11"/>
  <c r="G6" i="11"/>
  <c r="H6" i="11"/>
  <c r="I6" i="11"/>
  <c r="C7" i="11"/>
  <c r="C8" i="11"/>
  <c r="C9" i="11"/>
  <c r="C10" i="11"/>
  <c r="C11" i="11"/>
  <c r="C12" i="11"/>
  <c r="C14" i="11"/>
  <c r="C15" i="11"/>
  <c r="C16" i="11"/>
  <c r="C17" i="11"/>
  <c r="C18" i="11"/>
  <c r="C19" i="11"/>
  <c r="C6" i="11" l="1"/>
  <c r="E37" i="3" l="1"/>
  <c r="E38" i="3"/>
  <c r="E33" i="3"/>
  <c r="C31" i="10" l="1"/>
  <c r="C23" i="10"/>
  <c r="K18" i="10"/>
  <c r="I18" i="10"/>
  <c r="H18" i="10"/>
  <c r="G18" i="10"/>
  <c r="F18" i="10"/>
  <c r="E18" i="10"/>
  <c r="C21" i="10"/>
  <c r="C20" i="10"/>
  <c r="C19" i="10"/>
  <c r="D18" i="10"/>
  <c r="E23" i="13"/>
  <c r="C6" i="10"/>
  <c r="H6" i="10"/>
  <c r="I6" i="10"/>
  <c r="J6" i="10"/>
  <c r="K6" i="10"/>
  <c r="L6" i="10"/>
  <c r="M6" i="10"/>
  <c r="G9" i="10"/>
  <c r="G6" i="10" s="1"/>
  <c r="F9" i="10"/>
  <c r="F6" i="10" s="1"/>
  <c r="K13" i="11"/>
  <c r="L13" i="11"/>
  <c r="M13" i="11"/>
  <c r="N13" i="11"/>
  <c r="O13" i="11"/>
  <c r="P13" i="11"/>
  <c r="Q13" i="11"/>
  <c r="R13" i="11"/>
  <c r="S13" i="11"/>
  <c r="J13" i="11"/>
  <c r="D13" i="11"/>
  <c r="E13" i="11"/>
  <c r="F13" i="11"/>
  <c r="G13" i="11"/>
  <c r="H13" i="11"/>
  <c r="I13" i="11"/>
  <c r="C9" i="4"/>
  <c r="C7" i="4" s="1"/>
  <c r="C8" i="4"/>
  <c r="G6" i="3"/>
  <c r="H6" i="3"/>
  <c r="I6" i="3"/>
  <c r="J6" i="3"/>
  <c r="K6" i="3"/>
  <c r="L6" i="3"/>
  <c r="F21" i="3"/>
  <c r="F22" i="3"/>
  <c r="F23" i="3"/>
  <c r="F7" i="3"/>
  <c r="F8" i="3"/>
  <c r="F9" i="3"/>
  <c r="F10" i="3"/>
  <c r="F11" i="3"/>
  <c r="F12" i="3"/>
  <c r="F16" i="3"/>
  <c r="F17" i="3"/>
  <c r="F18" i="3"/>
  <c r="F19" i="3"/>
  <c r="F20" i="3"/>
  <c r="E22" i="3"/>
  <c r="E23" i="3"/>
  <c r="E9" i="3"/>
  <c r="E10" i="3"/>
  <c r="E11" i="3"/>
  <c r="E12" i="3"/>
  <c r="E16" i="3"/>
  <c r="E17" i="3"/>
  <c r="E18" i="3"/>
  <c r="E19" i="3"/>
  <c r="E20" i="3"/>
  <c r="E21" i="3"/>
  <c r="D6" i="10"/>
  <c r="E6" i="10"/>
  <c r="D4" i="9"/>
  <c r="E4" i="9"/>
  <c r="F4" i="9"/>
  <c r="G4" i="9"/>
  <c r="H4" i="9"/>
  <c r="I4" i="9"/>
  <c r="C14" i="9"/>
  <c r="C15" i="9"/>
  <c r="C16" i="9"/>
  <c r="C17" i="9"/>
  <c r="C18" i="9"/>
  <c r="C19" i="9"/>
  <c r="C20" i="9"/>
  <c r="C21" i="9"/>
  <c r="D13" i="9"/>
  <c r="E13" i="9"/>
  <c r="F13" i="9"/>
  <c r="G13" i="9"/>
  <c r="H13" i="9"/>
  <c r="I13" i="9"/>
  <c r="J13" i="9"/>
  <c r="C5" i="9"/>
  <c r="C6" i="9"/>
  <c r="C7" i="9"/>
  <c r="C8" i="9"/>
  <c r="C9" i="9"/>
  <c r="C10" i="9"/>
  <c r="C11" i="9"/>
  <c r="C12" i="9"/>
  <c r="E32" i="3"/>
  <c r="C18" i="10" l="1"/>
  <c r="F6" i="3"/>
  <c r="E6" i="3"/>
  <c r="C13" i="11"/>
  <c r="C13" i="9"/>
  <c r="C4" i="9"/>
</calcChain>
</file>

<file path=xl/sharedStrings.xml><?xml version="1.0" encoding="utf-8"?>
<sst xmlns="http://schemas.openxmlformats.org/spreadsheetml/2006/main" count="406" uniqueCount="229">
  <si>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</si>
  <si>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</si>
  <si>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</si>
  <si>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</si>
  <si>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</si>
  <si>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</si>
  <si>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</si>
  <si>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</si>
  <si>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</si>
  <si>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</si>
  <si>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</si>
  <si>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</si>
  <si>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</si>
  <si>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</si>
  <si>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</si>
  <si>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</si>
  <si>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</si>
  <si>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</si>
  <si>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>http://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</si>
  <si>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</si>
  <si>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</si>
  <si>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</si>
  <si>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</si>
  <si>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</si>
  <si>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</si>
  <si>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</si>
  <si>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</si>
  <si>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</si>
  <si>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</si>
  <si>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</si>
  <si>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</si>
  <si>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</si>
  <si>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</si>
  <si>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</si>
  <si>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</si>
  <si>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31002</t>
  </si>
  <si>
    <t>28002</t>
  </si>
  <si>
    <t>83002</t>
  </si>
  <si>
    <t>91000</t>
  </si>
  <si>
    <t>96001</t>
  </si>
  <si>
    <t>35002</t>
  </si>
  <si>
    <t>Гүйлтийн цана</t>
  </si>
  <si>
    <t>76001</t>
  </si>
  <si>
    <t>Шатар</t>
  </si>
  <si>
    <t>40002</t>
  </si>
  <si>
    <t>Зуун буудалт даам</t>
  </si>
  <si>
    <t>39002</t>
  </si>
  <si>
    <t>47002</t>
  </si>
  <si>
    <t>Пара-жүдо бөх</t>
  </si>
  <si>
    <t>44000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</si>
  <si>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</si>
  <si>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</si>
  <si>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</si>
  <si>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</si>
  <si>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</si>
  <si>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</si>
  <si>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</si>
  <si>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</si>
  <si>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</si>
  <si>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</si>
  <si>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</si>
  <si>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</si>
  <si>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</si>
  <si>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</si>
  <si>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</si>
  <si>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</si>
  <si>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</si>
  <si>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</si>
  <si>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</si>
  <si>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</si>
  <si>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</si>
  <si>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</si>
  <si>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</si>
  <si>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</si>
  <si>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</si>
  <si>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</si>
  <si>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</si>
  <si>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</si>
  <si>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</si>
  <si>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</si>
  <si>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</si>
  <si>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</si>
  <si>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</si>
  <si>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</si>
  <si>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</si>
  <si>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</si>
  <si>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</si>
  <si>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</si>
  <si>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</si>
  <si>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</si>
  <si>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</si>
  <si>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</si>
  <si>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</si>
  <si>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</si>
  <si>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</si>
  <si>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</si>
  <si>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</si>
  <si>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Кикбокс</t>
  </si>
  <si>
    <t>Бокс</t>
  </si>
  <si>
    <t>Олс таталт</t>
  </si>
  <si>
    <t>Волейбол</t>
  </si>
  <si>
    <t>Сагсан бөмбөг</t>
  </si>
  <si>
    <t>Хөл бөмбөг</t>
  </si>
  <si>
    <t>Ширээний теннис</t>
  </si>
  <si>
    <t>Хонхтой бөмбөг</t>
  </si>
  <si>
    <t>Байт харваа</t>
  </si>
  <si>
    <t>Хөнгөн атлетик</t>
  </si>
  <si>
    <t>Хүндийн өргөлт</t>
  </si>
  <si>
    <t>Дугуйн спорт</t>
  </si>
  <si>
    <t xml:space="preserve">                                </t>
  </si>
  <si>
    <t>В</t>
  </si>
  <si>
    <t>Гардан тулаан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</si>
  <si>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</si>
  <si>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</si>
  <si>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</si>
  <si>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</si>
  <si>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</si>
  <si>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</si>
  <si>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Олон улсын таеквондо</t>
  </si>
  <si>
    <t>Арга хэмжээ</t>
  </si>
  <si>
    <t xml:space="preserve">Хөгжлийн бэрхшээлтэй 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</si>
  <si>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</si>
  <si>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</si>
  <si>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</si>
  <si>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</si>
  <si>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</si>
  <si>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</si>
  <si>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</si>
  <si>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</si>
  <si>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</si>
  <si>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</si>
  <si>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</si>
  <si>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</si>
  <si>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</si>
  <si>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</si>
  <si>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</si>
  <si>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</si>
  <si>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</si>
  <si>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</si>
  <si>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</si>
  <si>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</si>
  <si>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</si>
  <si>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</si>
  <si>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</si>
  <si>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</si>
  <si>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</si>
  <si>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</si>
  <si>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I.1. ХАЯГИЙН ХЭСЭГ</t>
  </si>
  <si>
    <t>I.2. Холбоо барих хүний мэдээлэл</t>
  </si>
  <si>
    <t xml:space="preserve">Үндэсний спорт                          </t>
  </si>
  <si>
    <t>мөр1=мөр(2:12)</t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</si>
  <si>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</si>
  <si>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</si>
  <si>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</si>
  <si>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</si>
  <si>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</si>
  <si>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</si>
  <si>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</si>
  <si>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</si>
  <si>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</si>
  <si>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</si>
  <si>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</si>
  <si>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</si>
  <si>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</si>
  <si>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</si>
  <si>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</si>
  <si>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</si>
  <si>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</si>
  <si>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</si>
  <si>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</si>
  <si>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</si>
  <si>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t>Үзүүлсэн амжилт</t>
  </si>
  <si>
    <t>Оролцогчид
Бүгд</t>
  </si>
  <si>
    <t>16 хүртэлх</t>
  </si>
  <si>
    <t>65, түүнээс дээш</t>
  </si>
  <si>
    <t>10 хүртэлх</t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</si>
  <si>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</si>
  <si>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</si>
  <si>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</si>
  <si>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</si>
  <si>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</si>
  <si>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t>Дартс</t>
  </si>
  <si>
    <t xml:space="preserve">Увс аймгийн БТС-ын газар </t>
  </si>
  <si>
    <t xml:space="preserve">Увс аймаг </t>
  </si>
  <si>
    <t xml:space="preserve">Улаангом </t>
  </si>
  <si>
    <t xml:space="preserve">3-р баг </t>
  </si>
  <si>
    <t xml:space="preserve">Спортын ордон </t>
  </si>
  <si>
    <t>uws@sport.gov.mn</t>
  </si>
  <si>
    <t xml:space="preserve">Unubold115@gmail.com </t>
  </si>
  <si>
    <t xml:space="preserve">Үндэсний бөх </t>
  </si>
  <si>
    <t>Софт бадминтон</t>
  </si>
  <si>
    <t xml:space="preserve">Ахлах дасгалжуулагч </t>
  </si>
  <si>
    <r>
      <t xml:space="preserve">Бүгд                    </t>
    </r>
    <r>
      <rPr>
        <i/>
        <sz val="11"/>
        <rFont val="Arial"/>
        <family val="2"/>
      </rPr>
      <t xml:space="preserve"> мөр1=мөр(2:7)</t>
    </r>
  </si>
  <si>
    <r>
      <t xml:space="preserve">Эмэгтэй  </t>
    </r>
    <r>
      <rPr>
        <i/>
        <sz val="11"/>
        <rFont val="Arial"/>
        <family val="2"/>
      </rPr>
      <t xml:space="preserve">       мөр8= мөр(9:14)</t>
    </r>
  </si>
  <si>
    <r>
      <t xml:space="preserve">Балансын шалгалт:  </t>
    </r>
    <r>
      <rPr>
        <i/>
        <sz val="11"/>
        <color theme="1"/>
        <rFont val="Arial"/>
        <family val="2"/>
      </rPr>
      <t>багана1= багана(2:17)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</si>
  <si>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</si>
  <si>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</si>
  <si>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</si>
  <si>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</si>
  <si>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</si>
  <si>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</si>
  <si>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Халз тулаан, хүчний спорт   </t>
    </r>
    <r>
      <rPr>
        <i/>
        <sz val="12"/>
        <rFont val="Arial"/>
        <family val="2"/>
      </rPr>
      <t>мөр13=мөр(14:30)</t>
    </r>
  </si>
  <si>
    <r>
      <t xml:space="preserve">Спорт тоглоом                 </t>
    </r>
    <r>
      <rPr>
        <i/>
        <sz val="12"/>
        <rFont val="Arial"/>
        <family val="2"/>
      </rPr>
      <t xml:space="preserve"> </t>
    </r>
  </si>
  <si>
    <r>
      <t xml:space="preserve">Хэмжигдэхүүнтэй спорт       </t>
    </r>
    <r>
      <rPr>
        <sz val="12"/>
        <rFont val="Arial"/>
        <family val="2"/>
      </rPr>
      <t>мөр</t>
    </r>
    <r>
      <rPr>
        <i/>
        <sz val="12"/>
        <rFont val="Arial"/>
        <family val="2"/>
      </rPr>
      <t>72=мөр(73:114)</t>
    </r>
  </si>
  <si>
    <r>
      <t>Балансын шалгалт:</t>
    </r>
    <r>
      <rPr>
        <i/>
        <sz val="12"/>
        <color theme="1"/>
        <rFont val="Arial"/>
        <family val="2"/>
      </rPr>
      <t xml:space="preserve"> багана1=багана(3+5+7+9+11+13+15+17+19); багана2=багана(4+6+8+10+12+14+16+18+20)</t>
    </r>
  </si>
  <si>
    <t>.</t>
  </si>
  <si>
    <t xml:space="preserve">Бадминтон </t>
  </si>
  <si>
    <t>3</t>
  </si>
  <si>
    <t>2</t>
  </si>
  <si>
    <t>0</t>
  </si>
  <si>
    <t xml:space="preserve"> БТС-ын газрын даргын үүргийг түр орлон гүйцэтгэгч </t>
  </si>
  <si>
    <t xml:space="preserve">мэргэжилтэн </t>
  </si>
  <si>
    <t xml:space="preserve">Г.Чулуун </t>
  </si>
  <si>
    <t xml:space="preserve">2021 оны  01 сарын 12  өдөр </t>
  </si>
  <si>
    <t xml:space="preserve">Гансүх Чулуун </t>
  </si>
  <si>
    <t xml:space="preserve">БТ-ын мэргэжилтэн </t>
  </si>
  <si>
    <t xml:space="preserve"> БИЕИЙН ТАМИР, СПОРТЫН ТӨРИЙН БАЙГУУЛЛАГЫН ҮЙЛ АЖИЛЛАГААНЫ  2020  ОНЫ МЭДЭЭ </t>
  </si>
  <si>
    <t xml:space="preserve">          Х.Баяртуул </t>
  </si>
  <si>
    <t>30</t>
  </si>
  <si>
    <r>
      <t xml:space="preserve">Бүгд                           </t>
    </r>
    <r>
      <rPr>
        <i/>
        <sz val="12"/>
        <rFont val="Arial"/>
        <family val="2"/>
      </rPr>
      <t>мөр1=мөр(2:9)</t>
    </r>
  </si>
  <si>
    <r>
      <t xml:space="preserve">Эмэгтэй             </t>
    </r>
    <r>
      <rPr>
        <i/>
        <sz val="12"/>
        <rFont val="Arial"/>
        <family val="2"/>
      </rPr>
      <t>мөр10=мөр(11:18)</t>
    </r>
  </si>
  <si>
    <r>
      <t xml:space="preserve">Балансын шалгалт: </t>
    </r>
    <r>
      <rPr>
        <i/>
        <sz val="12"/>
        <color theme="1"/>
        <rFont val="Arial"/>
        <family val="2"/>
      </rPr>
      <t>багана1=багана(2:7)</t>
    </r>
  </si>
  <si>
    <r>
      <t xml:space="preserve">Бүгд                              </t>
    </r>
    <r>
      <rPr>
        <i/>
        <sz val="11"/>
        <rFont val="Arial"/>
        <family val="2"/>
      </rPr>
      <t>мөр1=мөр(2:19)</t>
    </r>
  </si>
  <si>
    <r>
      <t xml:space="preserve">Балансын шалгалт: </t>
    </r>
    <r>
      <rPr>
        <i/>
        <sz val="11"/>
        <color theme="1"/>
        <rFont val="Arial"/>
        <family val="2"/>
      </rPr>
      <t xml:space="preserve">багана 1=багана(3+5+7); багана 2=багана(4+6+8) </t>
    </r>
  </si>
  <si>
    <r>
      <t xml:space="preserve">Бүгд       </t>
    </r>
    <r>
      <rPr>
        <i/>
        <sz val="11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</si>
  <si>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1"/>
        <color theme="1"/>
        <rFont val="Arial"/>
        <family val="2"/>
      </rPr>
      <t xml:space="preserve">багана1=багана(3+5+7+9+11+13); багана 2=багана(4+6+8+10+12+14) </t>
    </r>
  </si>
  <si>
    <t xml:space="preserve">Тайлбар: 2020 онд Ковидын улмаас спортын уралдаан тэмцээн, арга хэмжээ бага зохион байгуулагдсан. 2020 оны 01, 07-11 сарын эхний 7 хоногт зохион байгуулагдсан уралдаан тэмцээн болон сум, сургууль, анхан шатанд зохион байгуулагдсан арга хэмжээний тоо мэдээг нэгтгэсэн болно. 2020 онд  ЕБ-ийн 2 сургууль, 8 сумын биеийн тамирын багш нараас мэдээлэл авч нэгтгэсэн болно. </t>
  </si>
  <si>
    <t>Тайлбар:Уг мэдээг гаргахдаа анхан шатны мэдээ авах маягтаар  9 сум, ЕБС-ийн 6 сургуулиас ирсэн дүн мэдээг нэгтгэж гаргасан болно.</t>
  </si>
  <si>
    <t>2020 оны 12 дугаар сард sport.gov.mn  сайтаас татсан сорилын тайланг үндэслэв.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</si>
</sst>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  <charset val="204"/>
    </font>
    <font>
      <b/>
      <sz val="11"/>
      <color rgb="FF000000"/>
      <name val="Tahoma"/>
      <family val="2"/>
      <charset val="204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0" fontId="3" fillId="0" borderId="9" xfId="0" applyFont="1" applyFill="1" applyBorder="1" applyAlignment="1">
      <alignment vertical="center"/>
    </xf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/>
    <xf numFmtId="0" fontId="10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11" fillId="0" borderId="0" xfId="0" applyFont="1" applyFill="1" applyAlignment="1"/>
    <xf numFmtId="0" fontId="8" fillId="0" borderId="0" xfId="0" applyFont="1"/>
    <xf numFmtId="0" fontId="11" fillId="0" borderId="0" xfId="0" applyFont="1" applyFill="1" applyAlignment="1">
      <alignment horizontal="left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/>
    <xf numFmtId="0" fontId="8" fillId="0" borderId="0" xfId="0" applyFont="1" applyFill="1" applyAlignment="1">
      <alignment vertical="center"/>
    </xf>
    <xf numFmtId="0" fontId="16" fillId="0" borderId="0" xfId="0" applyFont="1" applyFill="1"/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8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/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indent="1"/>
    </xf>
    <xf numFmtId="0" fontId="19" fillId="0" borderId="5" xfId="0" applyFont="1" applyFill="1" applyBorder="1" applyAlignment="1">
      <alignment horizontal="left" vertical="center" indent="2"/>
    </xf>
    <xf numFmtId="0" fontId="22" fillId="0" borderId="0" xfId="0" applyFont="1" applyAlignment="1">
      <alignment vertical="center"/>
    </xf>
    <xf numFmtId="0" fontId="18" fillId="0" borderId="0" xfId="0" applyFont="1" applyFill="1" applyBorder="1" applyAlignment="1"/>
    <xf numFmtId="0" fontId="19" fillId="0" borderId="5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5" fillId="2" borderId="16" xfId="0" applyFont="1" applyFill="1" applyBorder="1"/>
    <xf numFmtId="0" fontId="24" fillId="0" borderId="5" xfId="0" applyFont="1" applyBorder="1" applyAlignment="1">
      <alignment horizontal="center" vertical="center" wrapText="1"/>
    </xf>
    <xf numFmtId="0" fontId="20" fillId="0" borderId="0" xfId="0" applyFont="1" applyBorder="1"/>
    <xf numFmtId="16" fontId="20" fillId="0" borderId="10" xfId="0" quotePrefix="1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6" fontId="20" fillId="0" borderId="8" xfId="0" quotePrefix="1" applyNumberFormat="1" applyFont="1" applyBorder="1" applyAlignment="1">
      <alignment horizontal="center" vertical="center" wrapText="1"/>
    </xf>
    <xf numFmtId="0" fontId="20" fillId="0" borderId="10" xfId="0" quotePrefix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center" vertical="center"/>
    </xf>
    <xf numFmtId="0" fontId="20" fillId="0" borderId="5" xfId="0" applyFont="1" applyBorder="1"/>
    <xf numFmtId="0" fontId="19" fillId="0" borderId="13" xfId="0" quotePrefix="1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 indent="1"/>
    </xf>
    <xf numFmtId="0" fontId="18" fillId="4" borderId="13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19" fillId="0" borderId="0" xfId="0" applyFont="1" applyFill="1" applyBorder="1" applyAlignme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/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/>
    <xf numFmtId="0" fontId="28" fillId="0" borderId="0" xfId="0" applyFont="1" applyFill="1"/>
    <xf numFmtId="0" fontId="28" fillId="0" borderId="4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right" vertical="center" wrapText="1"/>
    </xf>
    <xf numFmtId="0" fontId="28" fillId="0" borderId="15" xfId="0" applyFont="1" applyFill="1" applyBorder="1" applyAlignment="1">
      <alignment horizontal="center" vertical="center"/>
    </xf>
    <xf numFmtId="0" fontId="30" fillId="2" borderId="5" xfId="0" applyFont="1" applyFill="1" applyBorder="1"/>
    <xf numFmtId="0" fontId="28" fillId="0" borderId="2" xfId="0" applyFont="1" applyFill="1" applyBorder="1" applyAlignment="1">
      <alignment vertical="center" textRotation="90"/>
    </xf>
    <xf numFmtId="0" fontId="30" fillId="0" borderId="5" xfId="0" applyFont="1" applyBorder="1"/>
    <xf numFmtId="0" fontId="28" fillId="0" borderId="5" xfId="0" applyFont="1" applyFill="1" applyBorder="1"/>
    <xf numFmtId="0" fontId="30" fillId="0" borderId="5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Alignment="1">
      <alignment horizontal="center"/>
    </xf>
    <xf numFmtId="0" fontId="27" fillId="0" borderId="11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/>
    <xf numFmtId="0" fontId="27" fillId="2" borderId="2" xfId="0" applyFont="1" applyFill="1" applyBorder="1" applyAlignment="1">
      <alignment vertical="center"/>
    </xf>
    <xf numFmtId="49" fontId="28" fillId="0" borderId="4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0" applyFont="1" applyFill="1" applyBorder="1"/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0" fontId="1" fillId="0" borderId="4" xfId="0" applyFont="1" applyFill="1" applyBorder="1"/>
    <xf numFmtId="0" fontId="19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3" fillId="2" borderId="5" xfId="0" applyFont="1" applyFill="1" applyBorder="1"/>
    <xf numFmtId="0" fontId="27" fillId="0" borderId="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4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31" fillId="5" borderId="5" xfId="0" applyFont="1" applyFill="1" applyBorder="1"/>
    <xf numFmtId="0" fontId="33" fillId="5" borderId="5" xfId="0" applyFont="1" applyFill="1" applyBorder="1"/>
    <xf numFmtId="0" fontId="27" fillId="5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/>
    <xf numFmtId="0" fontId="2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wrapText="1"/>
    </xf>
    <xf numFmtId="0" fontId="28" fillId="0" borderId="5" xfId="0" applyFont="1" applyFill="1" applyBorder="1" applyAlignment="1">
      <alignment horizontal="left" vertical="center" indent="1"/>
    </xf>
    <xf numFmtId="0" fontId="28" fillId="0" borderId="5" xfId="0" applyFont="1" applyFill="1" applyBorder="1" applyAlignment="1">
      <alignment horizontal="center" wrapText="1"/>
    </xf>
    <xf numFmtId="0" fontId="28" fillId="0" borderId="5" xfId="0" applyFont="1" applyFill="1" applyBorder="1" applyAlignment="1">
      <alignment horizontal="left" vertical="center" wrapText="1" indent="1"/>
    </xf>
    <xf numFmtId="0" fontId="27" fillId="0" borderId="10" xfId="0" applyFont="1" applyFill="1" applyBorder="1" applyAlignment="1">
      <alignment horizontal="left" vertical="center" indent="1"/>
    </xf>
    <xf numFmtId="0" fontId="28" fillId="0" borderId="5" xfId="0" applyFont="1" applyFill="1" applyBorder="1" applyAlignment="1">
      <alignment horizontal="left" vertical="center" indent="2"/>
    </xf>
    <xf numFmtId="0" fontId="28" fillId="2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 wrapText="1" indent="2"/>
    </xf>
    <xf numFmtId="0" fontId="30" fillId="0" borderId="0" xfId="0" applyFont="1" applyAlignment="1">
      <alignment vertical="center"/>
    </xf>
    <xf numFmtId="0" fontId="18" fillId="0" borderId="1" xfId="0" applyFont="1" applyFill="1" applyBorder="1" applyAlignment="1"/>
    <xf numFmtId="0" fontId="0" fillId="0" borderId="0" xfId="0" applyFont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indent="1"/>
    </xf>
    <xf numFmtId="0" fontId="18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 indent="1"/>
    </xf>
    <xf numFmtId="0" fontId="0" fillId="0" borderId="5" xfId="0" applyFont="1" applyBorder="1"/>
    <xf numFmtId="0" fontId="19" fillId="2" borderId="5" xfId="0" applyFont="1" applyFill="1" applyBorder="1" applyAlignment="1">
      <alignment horizontal="left" vertical="center" indent="1"/>
    </xf>
    <xf numFmtId="0" fontId="19" fillId="0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 vertical="center" indent="1"/>
    </xf>
    <xf numFmtId="0" fontId="19" fillId="3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Fill="1" applyAlignment="1">
      <alignment horizontal="left"/>
    </xf>
    <xf numFmtId="0" fontId="18" fillId="0" borderId="9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1" fillId="2" borderId="5" xfId="0" applyFont="1" applyFill="1" applyBorder="1"/>
    <xf numFmtId="0" fontId="3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49" fontId="11" fillId="0" borderId="4" xfId="0" applyNumberFormat="1" applyFont="1" applyFill="1" applyBorder="1" applyAlignment="1">
      <alignment horizontal="left"/>
    </xf>
    <xf numFmtId="0" fontId="13" fillId="0" borderId="5" xfId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8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 indent="1"/>
    </xf>
    <xf numFmtId="0" fontId="19" fillId="0" borderId="12" xfId="0" applyFont="1" applyFill="1" applyBorder="1" applyAlignment="1">
      <alignment horizontal="left" vertical="center" wrapText="1" indent="1"/>
    </xf>
    <xf numFmtId="0" fontId="19" fillId="0" borderId="15" xfId="0" applyFont="1" applyFill="1" applyBorder="1" applyAlignment="1">
      <alignment horizontal="left" vertical="center" wrapText="1" inden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/>
    </xf>
    <xf numFmtId="0" fontId="30" fillId="2" borderId="4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9704" y="4983774"/>
          <a:ext cx="4796204" cy="1005253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nubold115@gmail.com" TargetMode="External"/><Relationship Id="rId1" Type="http://schemas.openxmlformats.org/officeDocument/2006/relationships/hyperlink" Target="mailto:uws@sport.gov.m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6"/>
  <sheetViews>
    <sheetView view="pageBreakPreview" topLeftCell="A22" zoomScale="130" zoomScaleNormal="100" zoomScaleSheetLayoutView="130" workbookViewId="0">
      <selection activeCell="R32" sqref="R32"/>
    </sheetView>
  </sheetViews>
  <sheetFormatPr defaultRowHeight="12.75" x14ac:dyDescent="0.2"/>
  <cols>
    <col min="1" max="1" width="2.5703125" style="21" customWidth="1"/>
    <col min="2" max="2" width="5.140625" style="21" customWidth="1"/>
    <col min="3" max="3" width="8.85546875" style="21" customWidth="1"/>
    <col min="4" max="4" width="3.140625" style="21" customWidth="1"/>
    <col min="5" max="5" width="7.42578125" style="21" customWidth="1"/>
    <col min="6" max="12" width="4.42578125" style="21" customWidth="1"/>
    <col min="13" max="13" width="8.5703125" style="21" customWidth="1"/>
    <col min="14" max="15" width="8.85546875" style="21" customWidth="1"/>
    <col min="16" max="16" width="7.140625" style="21" customWidth="1"/>
    <col min="17" max="19" width="8.85546875" style="21" customWidth="1"/>
    <col min="20" max="20" width="12.7109375" style="21" customWidth="1"/>
    <col min="21" max="16384" width="9.140625" style="21"/>
  </cols>
  <sheetData>
    <row r="1" spans="1:20" ht="12" customHeight="1" x14ac:dyDescent="0.2">
      <c r="A1" s="233" t="s">
        <v>131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0"/>
      <c r="N1" s="20"/>
      <c r="O1" s="20"/>
      <c r="P1" s="20"/>
      <c r="Q1" s="20"/>
      <c r="R1" s="231" t="s">
        <v>130</v>
      </c>
      <c r="S1" s="231"/>
      <c r="T1" s="231"/>
    </row>
    <row r="2" spans="1:20" x14ac:dyDescent="0.2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0"/>
      <c r="N2" s="20"/>
      <c r="O2" s="20"/>
      <c r="P2" s="20"/>
      <c r="Q2" s="20"/>
      <c r="R2" s="22"/>
      <c r="S2" s="22"/>
      <c r="T2" s="23"/>
    </row>
    <row r="3" spans="1:20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0"/>
      <c r="N3" s="20"/>
      <c r="O3" s="20"/>
      <c r="P3" s="20"/>
      <c r="Q3" s="20"/>
      <c r="R3" s="24"/>
      <c r="S3" s="24"/>
    </row>
    <row r="4" spans="1:2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M4" s="24"/>
      <c r="N4" s="24"/>
      <c r="O4" s="24"/>
      <c r="P4" s="24"/>
      <c r="Q4" s="24"/>
      <c r="R4" s="24"/>
      <c r="S4" s="24"/>
    </row>
    <row r="5" spans="1:20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M5" s="24"/>
      <c r="N5" s="24"/>
      <c r="O5" s="24"/>
      <c r="P5" s="24"/>
      <c r="Q5" s="24"/>
      <c r="R5" s="24"/>
      <c r="S5" s="24"/>
    </row>
    <row r="6" spans="1:20" ht="6.75" customHeight="1" x14ac:dyDescent="0.2">
      <c r="A6" s="232" t="s">
        <v>216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</row>
    <row r="7" spans="1:20" ht="6.75" customHeight="1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</row>
    <row r="8" spans="1:20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x14ac:dyDescent="0.2">
      <c r="A9" s="27" t="s">
        <v>147</v>
      </c>
      <c r="B9" s="28"/>
      <c r="C9" s="27"/>
      <c r="D9" s="27"/>
      <c r="E9" s="27"/>
      <c r="F9" s="27"/>
      <c r="G9" s="26"/>
      <c r="H9" s="26"/>
      <c r="I9" s="26"/>
      <c r="J9" s="26"/>
      <c r="K9" s="26"/>
      <c r="L9" s="26"/>
      <c r="M9" s="26"/>
      <c r="N9" s="26"/>
      <c r="O9" s="26"/>
      <c r="P9" s="29"/>
      <c r="Q9" s="29"/>
      <c r="R9" s="29"/>
      <c r="S9" s="29"/>
      <c r="T9" s="29"/>
    </row>
    <row r="10" spans="1:20" ht="19.5" customHeight="1" x14ac:dyDescent="0.2">
      <c r="A10" s="221" t="s">
        <v>0</v>
      </c>
      <c r="B10" s="222"/>
      <c r="C10" s="222"/>
      <c r="D10" s="222"/>
      <c r="E10" s="223"/>
      <c r="F10" s="30">
        <v>9</v>
      </c>
      <c r="G10" s="30">
        <v>0</v>
      </c>
      <c r="H10" s="30">
        <v>6</v>
      </c>
      <c r="I10" s="30">
        <v>5</v>
      </c>
      <c r="J10" s="30">
        <v>3</v>
      </c>
      <c r="K10" s="30">
        <v>3</v>
      </c>
      <c r="L10" s="31">
        <v>4</v>
      </c>
      <c r="M10" s="26"/>
      <c r="N10" s="230" t="s">
        <v>170</v>
      </c>
      <c r="O10" s="230"/>
      <c r="P10" s="230"/>
      <c r="Q10" s="230"/>
      <c r="R10" s="230"/>
      <c r="S10" s="230"/>
      <c r="T10" s="230"/>
    </row>
    <row r="11" spans="1:20" ht="20.25" customHeight="1" x14ac:dyDescent="0.2">
      <c r="A11" s="221" t="s">
        <v>1</v>
      </c>
      <c r="B11" s="222"/>
      <c r="C11" s="222"/>
      <c r="D11" s="222"/>
      <c r="E11" s="223"/>
      <c r="F11" s="220" t="s">
        <v>182</v>
      </c>
      <c r="G11" s="209"/>
      <c r="H11" s="209"/>
      <c r="I11" s="209"/>
      <c r="J11" s="209"/>
      <c r="K11" s="209"/>
      <c r="L11" s="210"/>
      <c r="M11" s="26"/>
      <c r="N11" s="230"/>
      <c r="O11" s="230"/>
      <c r="P11" s="230"/>
      <c r="Q11" s="230"/>
      <c r="R11" s="230"/>
      <c r="S11" s="230"/>
      <c r="T11" s="230"/>
    </row>
    <row r="12" spans="1:20" ht="19.5" customHeight="1" x14ac:dyDescent="0.2">
      <c r="A12" s="224" t="s">
        <v>2</v>
      </c>
      <c r="B12" s="225"/>
      <c r="C12" s="225"/>
      <c r="D12" s="225"/>
      <c r="E12" s="226"/>
      <c r="F12" s="227" t="s">
        <v>3</v>
      </c>
      <c r="G12" s="228"/>
      <c r="H12" s="228"/>
      <c r="I12" s="228"/>
      <c r="J12" s="229"/>
      <c r="K12" s="227" t="s">
        <v>4</v>
      </c>
      <c r="L12" s="229"/>
      <c r="M12" s="26"/>
      <c r="N12" s="230"/>
      <c r="O12" s="230"/>
      <c r="P12" s="230"/>
      <c r="Q12" s="230"/>
      <c r="R12" s="230"/>
      <c r="S12" s="230"/>
      <c r="T12" s="230"/>
    </row>
    <row r="13" spans="1:20" ht="19.5" customHeight="1" x14ac:dyDescent="0.2">
      <c r="A13" s="205" t="s">
        <v>5</v>
      </c>
      <c r="B13" s="206"/>
      <c r="C13" s="206"/>
      <c r="D13" s="206"/>
      <c r="E13" s="207"/>
      <c r="F13" s="220" t="s">
        <v>183</v>
      </c>
      <c r="G13" s="209"/>
      <c r="H13" s="209"/>
      <c r="I13" s="209"/>
      <c r="J13" s="210"/>
      <c r="K13" s="32">
        <v>8</v>
      </c>
      <c r="L13" s="30">
        <v>5</v>
      </c>
      <c r="M13" s="26"/>
      <c r="N13" s="230"/>
      <c r="O13" s="230"/>
      <c r="P13" s="230"/>
      <c r="Q13" s="230"/>
      <c r="R13" s="230"/>
      <c r="S13" s="230"/>
      <c r="T13" s="230"/>
    </row>
    <row r="14" spans="1:20" ht="19.5" customHeight="1" x14ac:dyDescent="0.2">
      <c r="A14" s="205" t="s">
        <v>6</v>
      </c>
      <c r="B14" s="206"/>
      <c r="C14" s="206"/>
      <c r="D14" s="206"/>
      <c r="E14" s="207"/>
      <c r="F14" s="220" t="s">
        <v>184</v>
      </c>
      <c r="G14" s="209"/>
      <c r="H14" s="209"/>
      <c r="I14" s="209"/>
      <c r="J14" s="210"/>
      <c r="K14" s="32">
        <v>0</v>
      </c>
      <c r="L14" s="31">
        <v>1</v>
      </c>
      <c r="M14" s="26"/>
      <c r="N14" s="230"/>
      <c r="O14" s="230"/>
      <c r="P14" s="230"/>
      <c r="Q14" s="230"/>
      <c r="R14" s="230"/>
      <c r="S14" s="230"/>
      <c r="T14" s="230"/>
    </row>
    <row r="15" spans="1:20" ht="19.5" customHeight="1" x14ac:dyDescent="0.2">
      <c r="A15" s="205" t="s">
        <v>7</v>
      </c>
      <c r="B15" s="206"/>
      <c r="C15" s="206"/>
      <c r="D15" s="206"/>
      <c r="E15" s="207"/>
      <c r="F15" s="220" t="s">
        <v>185</v>
      </c>
      <c r="G15" s="209"/>
      <c r="H15" s="209"/>
      <c r="I15" s="209"/>
      <c r="J15" s="210"/>
      <c r="K15" s="32">
        <v>55</v>
      </c>
      <c r="L15" s="31">
        <v>3</v>
      </c>
      <c r="M15" s="26"/>
      <c r="N15" s="26"/>
      <c r="O15" s="29"/>
      <c r="P15" s="29"/>
      <c r="Q15" s="29"/>
      <c r="R15" s="29"/>
      <c r="S15" s="29"/>
      <c r="T15" s="29"/>
    </row>
    <row r="16" spans="1:20" ht="19.5" customHeight="1" x14ac:dyDescent="0.2">
      <c r="A16" s="205" t="s">
        <v>8</v>
      </c>
      <c r="B16" s="206"/>
      <c r="C16" s="206"/>
      <c r="D16" s="206"/>
      <c r="E16" s="207"/>
      <c r="F16" s="220">
        <v>2</v>
      </c>
      <c r="G16" s="209"/>
      <c r="H16" s="209"/>
      <c r="I16" s="209"/>
      <c r="J16" s="209"/>
      <c r="K16" s="209"/>
      <c r="L16" s="210"/>
      <c r="M16" s="26"/>
      <c r="N16" s="27" t="s">
        <v>148</v>
      </c>
      <c r="O16" s="33"/>
      <c r="P16" s="33"/>
      <c r="Q16" s="33"/>
      <c r="R16" s="33"/>
      <c r="S16" s="33"/>
      <c r="T16" s="33"/>
    </row>
    <row r="17" spans="1:20" ht="19.5" customHeight="1" x14ac:dyDescent="0.2">
      <c r="A17" s="205" t="s">
        <v>9</v>
      </c>
      <c r="B17" s="206"/>
      <c r="C17" s="206"/>
      <c r="D17" s="206"/>
      <c r="E17" s="207"/>
      <c r="F17" s="220" t="s">
        <v>186</v>
      </c>
      <c r="G17" s="209"/>
      <c r="H17" s="209"/>
      <c r="I17" s="209"/>
      <c r="J17" s="209"/>
      <c r="K17" s="209"/>
      <c r="L17" s="210"/>
      <c r="M17" s="26"/>
      <c r="N17" s="211" t="s">
        <v>10</v>
      </c>
      <c r="O17" s="211"/>
      <c r="P17" s="211"/>
      <c r="Q17" s="215" t="s">
        <v>214</v>
      </c>
      <c r="R17" s="215"/>
      <c r="S17" s="215"/>
      <c r="T17" s="215"/>
    </row>
    <row r="18" spans="1:20" ht="19.5" customHeight="1" x14ac:dyDescent="0.2">
      <c r="A18" s="221" t="s">
        <v>11</v>
      </c>
      <c r="B18" s="222"/>
      <c r="C18" s="222"/>
      <c r="D18" s="222"/>
      <c r="E18" s="223"/>
      <c r="F18" s="220"/>
      <c r="G18" s="209"/>
      <c r="H18" s="209"/>
      <c r="I18" s="209"/>
      <c r="J18" s="209"/>
      <c r="K18" s="209"/>
      <c r="L18" s="210"/>
      <c r="M18" s="26"/>
      <c r="N18" s="211" t="s">
        <v>12</v>
      </c>
      <c r="O18" s="211"/>
      <c r="P18" s="211"/>
      <c r="Q18" s="215" t="s">
        <v>215</v>
      </c>
      <c r="R18" s="215"/>
      <c r="S18" s="215"/>
      <c r="T18" s="215"/>
    </row>
    <row r="19" spans="1:20" ht="19.5" customHeight="1" x14ac:dyDescent="0.2">
      <c r="A19" s="205" t="s">
        <v>13</v>
      </c>
      <c r="B19" s="206"/>
      <c r="C19" s="206"/>
      <c r="D19" s="206"/>
      <c r="E19" s="207"/>
      <c r="F19" s="220">
        <v>99042439</v>
      </c>
      <c r="G19" s="209"/>
      <c r="H19" s="209"/>
      <c r="I19" s="209"/>
      <c r="J19" s="209"/>
      <c r="K19" s="209"/>
      <c r="L19" s="210"/>
      <c r="M19" s="26"/>
      <c r="N19" s="211" t="s">
        <v>13</v>
      </c>
      <c r="O19" s="211"/>
      <c r="P19" s="211"/>
      <c r="Q19" s="215">
        <v>99460104</v>
      </c>
      <c r="R19" s="215"/>
      <c r="S19" s="215"/>
      <c r="T19" s="215"/>
    </row>
    <row r="20" spans="1:20" ht="19.5" customHeight="1" x14ac:dyDescent="0.2">
      <c r="A20" s="205" t="s">
        <v>14</v>
      </c>
      <c r="B20" s="206"/>
      <c r="C20" s="206"/>
      <c r="D20" s="206"/>
      <c r="E20" s="207"/>
      <c r="F20" s="220"/>
      <c r="G20" s="209"/>
      <c r="H20" s="209"/>
      <c r="I20" s="209"/>
      <c r="J20" s="209"/>
      <c r="K20" s="209"/>
      <c r="L20" s="210"/>
      <c r="M20" s="26"/>
      <c r="N20" s="211" t="s">
        <v>15</v>
      </c>
      <c r="O20" s="211"/>
      <c r="P20" s="211"/>
      <c r="Q20" s="215"/>
      <c r="R20" s="215"/>
      <c r="S20" s="215"/>
      <c r="T20" s="215"/>
    </row>
    <row r="21" spans="1:20" ht="19.5" customHeight="1" x14ac:dyDescent="0.2">
      <c r="A21" s="205" t="s">
        <v>16</v>
      </c>
      <c r="B21" s="206"/>
      <c r="C21" s="206"/>
      <c r="D21" s="206"/>
      <c r="E21" s="207"/>
      <c r="F21" s="208" t="s">
        <v>187</v>
      </c>
      <c r="G21" s="209"/>
      <c r="H21" s="209"/>
      <c r="I21" s="209"/>
      <c r="J21" s="209"/>
      <c r="K21" s="209"/>
      <c r="L21" s="210"/>
      <c r="M21" s="26"/>
      <c r="N21" s="211" t="s">
        <v>14</v>
      </c>
      <c r="O21" s="211"/>
      <c r="P21" s="211"/>
      <c r="Q21" s="215"/>
      <c r="R21" s="215"/>
      <c r="S21" s="215"/>
      <c r="T21" s="215"/>
    </row>
    <row r="22" spans="1:20" ht="19.5" customHeight="1" x14ac:dyDescent="0.2">
      <c r="A22" s="205" t="s">
        <v>17</v>
      </c>
      <c r="B22" s="206"/>
      <c r="C22" s="206"/>
      <c r="D22" s="206"/>
      <c r="E22" s="207"/>
      <c r="F22" s="216" t="s">
        <v>18</v>
      </c>
      <c r="G22" s="217"/>
      <c r="H22" s="217"/>
      <c r="I22" s="217"/>
      <c r="J22" s="217"/>
      <c r="K22" s="217"/>
      <c r="L22" s="218"/>
      <c r="M22" s="26"/>
      <c r="N22" s="211" t="s">
        <v>16</v>
      </c>
      <c r="O22" s="211"/>
      <c r="P22" s="211"/>
      <c r="Q22" s="219" t="s">
        <v>188</v>
      </c>
      <c r="R22" s="215"/>
      <c r="S22" s="215"/>
      <c r="T22" s="215"/>
    </row>
    <row r="23" spans="1:20" ht="11.25" customHeight="1" x14ac:dyDescent="0.2">
      <c r="A23" s="34"/>
      <c r="B23" s="34"/>
      <c r="C23" s="34"/>
      <c r="D23" s="34"/>
      <c r="E23" s="34"/>
      <c r="F23" s="35"/>
      <c r="G23" s="35"/>
      <c r="H23" s="35"/>
      <c r="I23" s="35"/>
      <c r="J23" s="35"/>
      <c r="K23" s="35"/>
      <c r="L23" s="35"/>
      <c r="M23" s="26"/>
      <c r="N23" s="26"/>
      <c r="O23" s="36"/>
      <c r="P23" s="36"/>
      <c r="Q23" s="37"/>
      <c r="R23" s="37"/>
      <c r="S23" s="37"/>
      <c r="T23" s="37"/>
    </row>
    <row r="25" spans="1:20" ht="10.5" customHeight="1" x14ac:dyDescent="0.2">
      <c r="B25" s="27"/>
      <c r="C25" s="38"/>
      <c r="D25" s="202" t="s">
        <v>19</v>
      </c>
      <c r="E25" s="202"/>
      <c r="F25" s="202"/>
      <c r="G25" s="212" t="s">
        <v>210</v>
      </c>
      <c r="H25" s="212"/>
      <c r="I25" s="212"/>
      <c r="J25" s="212"/>
      <c r="K25" s="212"/>
      <c r="L25" s="212"/>
      <c r="M25" s="212"/>
      <c r="N25" s="212"/>
      <c r="O25" s="212"/>
      <c r="P25" s="212"/>
      <c r="Q25" s="21" t="s">
        <v>217</v>
      </c>
    </row>
    <row r="26" spans="1:20" x14ac:dyDescent="0.2">
      <c r="B26" s="26"/>
      <c r="C26" s="26"/>
      <c r="D26" s="26"/>
      <c r="E26" s="26"/>
      <c r="F26" s="26"/>
      <c r="G26" s="26"/>
      <c r="H26" s="26"/>
      <c r="I26" s="26"/>
      <c r="J26" s="39"/>
      <c r="K26" s="39"/>
      <c r="L26" s="39"/>
      <c r="M26" s="39"/>
      <c r="N26" s="40"/>
    </row>
    <row r="27" spans="1:20" ht="15" customHeight="1" x14ac:dyDescent="0.2">
      <c r="B27" s="26"/>
      <c r="F27" s="41"/>
      <c r="G27" s="41"/>
      <c r="I27" s="41"/>
      <c r="J27" s="42"/>
      <c r="K27" s="42"/>
      <c r="L27" s="42"/>
      <c r="M27" s="42"/>
      <c r="N27" s="42"/>
    </row>
    <row r="28" spans="1:20" ht="15" customHeight="1" x14ac:dyDescent="0.2">
      <c r="B28" s="26"/>
      <c r="C28" s="26"/>
      <c r="D28" s="41" t="s">
        <v>20</v>
      </c>
      <c r="G28" s="41"/>
      <c r="H28" s="213" t="s">
        <v>211</v>
      </c>
      <c r="I28" s="213"/>
      <c r="J28" s="213"/>
      <c r="K28" s="213"/>
      <c r="L28" s="42"/>
      <c r="M28" s="214" t="s">
        <v>212</v>
      </c>
      <c r="N28" s="214"/>
    </row>
    <row r="29" spans="1:20" ht="15.75" customHeight="1" x14ac:dyDescent="0.2">
      <c r="B29" s="26"/>
      <c r="C29" s="26"/>
      <c r="G29" s="41"/>
      <c r="H29" s="41"/>
      <c r="I29" s="41"/>
      <c r="J29" s="42"/>
      <c r="K29" s="42"/>
      <c r="L29" s="42"/>
      <c r="M29" s="42"/>
      <c r="N29" s="42"/>
    </row>
    <row r="30" spans="1:20" ht="15" customHeight="1" x14ac:dyDescent="0.2">
      <c r="B30" s="26"/>
      <c r="C30" s="203" t="s">
        <v>109</v>
      </c>
      <c r="D30" s="203"/>
      <c r="E30" s="203"/>
      <c r="F30" s="43"/>
      <c r="G30" s="43"/>
      <c r="H30" s="43"/>
      <c r="I30" s="43"/>
      <c r="J30" s="42"/>
      <c r="K30" s="42"/>
      <c r="L30" s="42"/>
      <c r="M30" s="42"/>
      <c r="N30" s="42"/>
    </row>
    <row r="31" spans="1:20" ht="9" customHeight="1" x14ac:dyDescent="0.2">
      <c r="B31" s="26"/>
      <c r="C31" s="26"/>
      <c r="F31" s="43"/>
      <c r="G31" s="43"/>
      <c r="H31" s="43"/>
      <c r="I31" s="43"/>
      <c r="J31" s="42"/>
      <c r="K31" s="42"/>
      <c r="L31" s="42"/>
      <c r="M31" s="42"/>
      <c r="N31" s="42"/>
    </row>
    <row r="32" spans="1:20" ht="15" customHeight="1" x14ac:dyDescent="0.2">
      <c r="B32" s="26"/>
      <c r="C32" s="26"/>
      <c r="J32" s="42"/>
      <c r="K32" s="204" t="s">
        <v>213</v>
      </c>
      <c r="L32" s="204"/>
      <c r="M32" s="204"/>
      <c r="N32" s="204"/>
      <c r="O32" s="204"/>
      <c r="P32" s="40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x14ac:dyDescent="0.2">
      <c r="A156" s="44"/>
      <c r="B156" s="45"/>
      <c r="C156" s="45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5"/>
      <c r="Q156" s="45"/>
      <c r="R156" s="45"/>
      <c r="S156" s="45"/>
      <c r="T156" s="45"/>
    </row>
    <row r="159" spans="1:25" x14ac:dyDescent="0.2">
      <c r="Y159" s="21" t="s">
        <v>21</v>
      </c>
    </row>
    <row r="202" ht="12" customHeight="1" x14ac:dyDescent="0.2"/>
    <row r="203" ht="26.25" customHeight="1" x14ac:dyDescent="0.2"/>
    <row r="204" s="46" customFormat="1" ht="15" customHeight="1" x14ac:dyDescent="0.25"/>
    <row r="205" s="46" customFormat="1" ht="27" customHeight="1" x14ac:dyDescent="0.25"/>
    <row r="206" s="46" customFormat="1" ht="22.5" customHeight="1" x14ac:dyDescent="0.25"/>
    <row r="207" s="46" customFormat="1" ht="15" customHeight="1" x14ac:dyDescent="0.25"/>
    <row r="208" s="46" customFormat="1" ht="15" customHeight="1" x14ac:dyDescent="0.25"/>
    <row r="209" spans="1:16" s="46" customFormat="1" ht="26.25" customHeight="1" x14ac:dyDescent="0.25"/>
    <row r="210" spans="1:16" ht="25.5" customHeight="1" x14ac:dyDescent="0.2"/>
    <row r="213" spans="1:16" s="47" customFormat="1" ht="15" customHeight="1" x14ac:dyDescent="0.2"/>
    <row r="214" spans="1:16" s="47" customFormat="1" ht="16.5" customHeight="1" x14ac:dyDescent="0.2"/>
    <row r="215" spans="1:16" s="47" customFormat="1" ht="26.25" customHeight="1" x14ac:dyDescent="0.2"/>
    <row r="216" spans="1:16" s="47" customFormat="1" ht="15" customHeight="1" x14ac:dyDescent="0.2"/>
    <row r="217" spans="1:16" s="47" customFormat="1" ht="30" customHeight="1" x14ac:dyDescent="0.2"/>
    <row r="218" spans="1:16" s="47" customFormat="1" ht="22.5" customHeight="1" x14ac:dyDescent="0.2"/>
    <row r="219" spans="1:16" s="47" customFormat="1" ht="22.5" customHeight="1" x14ac:dyDescent="0.2"/>
    <row r="220" spans="1:16" s="47" customFormat="1" ht="22.5" customHeight="1" x14ac:dyDescent="0.2"/>
    <row r="221" spans="1:16" s="47" customFormat="1" ht="22.5" customHeight="1" x14ac:dyDescent="0.2"/>
    <row r="222" spans="1:16" s="47" customFormat="1" ht="22.5" customHeight="1" x14ac:dyDescent="0.2"/>
    <row r="223" spans="1:16" s="47" customFormat="1" ht="15" customHeight="1" x14ac:dyDescent="0.2"/>
    <row r="224" spans="1:16" s="47" customFormat="1" ht="15" customHeight="1" x14ac:dyDescent="0.2">
      <c r="A224" s="48"/>
      <c r="B224" s="49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46" customFormat="1" ht="15" customHeight="1" x14ac:dyDescent="0.25"/>
    <row r="256" s="46" customFormat="1" ht="12.75" customHeight="1" x14ac:dyDescent="0.25"/>
    <row r="257" s="46" customFormat="1" ht="12.75" customHeight="1" x14ac:dyDescent="0.25"/>
    <row r="258" s="46" customFormat="1" ht="12.75" customHeight="1" x14ac:dyDescent="0.25"/>
    <row r="259" s="46" customFormat="1" ht="12.75" customHeight="1" x14ac:dyDescent="0.25"/>
    <row r="260" s="46" customFormat="1" ht="12.75" customHeight="1" x14ac:dyDescent="0.25"/>
    <row r="261" s="46" customFormat="1" ht="12.75" customHeight="1" x14ac:dyDescent="0.25"/>
    <row r="262" s="46" customFormat="1" ht="12.75" customHeight="1" x14ac:dyDescent="0.25"/>
    <row r="263" s="46" customFormat="1" ht="12.75" customHeight="1" x14ac:dyDescent="0.25"/>
    <row r="264" s="46" customFormat="1" ht="12.75" customHeight="1" x14ac:dyDescent="0.25"/>
    <row r="265" ht="15" customHeight="1" x14ac:dyDescent="0.2"/>
    <row r="266" s="46" customFormat="1" ht="12.75" customHeight="1" x14ac:dyDescent="0.25"/>
    <row r="267" s="46" customFormat="1" ht="12.75" customHeight="1" x14ac:dyDescent="0.25"/>
    <row r="268" s="46" customFormat="1" ht="12.75" customHeight="1" x14ac:dyDescent="0.25"/>
    <row r="269" s="46" customFormat="1" ht="12.75" customHeight="1" x14ac:dyDescent="0.25"/>
    <row r="270" s="46" customFormat="1" ht="12.75" customHeight="1" x14ac:dyDescent="0.25"/>
    <row r="271" s="46" customFormat="1" ht="12.75" customHeight="1" x14ac:dyDescent="0.25"/>
    <row r="272" s="50" customFormat="1" ht="12.75" customHeight="1" x14ac:dyDescent="0.25"/>
    <row r="273" s="50" customFormat="1" ht="12.75" customHeight="1" x14ac:dyDescent="0.25"/>
    <row r="274" s="50" customFormat="1" ht="12.75" customHeight="1" x14ac:dyDescent="0.25"/>
    <row r="275" s="51" customFormat="1" x14ac:dyDescent="0.2"/>
    <row r="276" s="51" customFormat="1" x14ac:dyDescent="0.2"/>
    <row r="277" s="51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46" customFormat="1" ht="15" customHeight="1" x14ac:dyDescent="0.25"/>
    <row r="299" s="46" customFormat="1" ht="15" customHeight="1" x14ac:dyDescent="0.25"/>
    <row r="300" s="46" customFormat="1" ht="15" customHeight="1" x14ac:dyDescent="0.25"/>
    <row r="301" s="46" customFormat="1" ht="15" customHeight="1" x14ac:dyDescent="0.25"/>
    <row r="302" s="46" customFormat="1" ht="15" customHeight="1" x14ac:dyDescent="0.25"/>
    <row r="303" s="46" customFormat="1" ht="15" customHeight="1" x14ac:dyDescent="0.25"/>
    <row r="304" s="46" customFormat="1" ht="15" customHeight="1" x14ac:dyDescent="0.25"/>
    <row r="305" s="46" customFormat="1" ht="15" customHeight="1" x14ac:dyDescent="0.25"/>
    <row r="306" s="46" customFormat="1" ht="15" customHeight="1" x14ac:dyDescent="0.25"/>
  </sheetData>
  <mergeCells count="48"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  <mergeCell ref="F15:J15"/>
    <mergeCell ref="A16:E16"/>
    <mergeCell ref="F16:L16"/>
    <mergeCell ref="A13:E13"/>
    <mergeCell ref="F13:J13"/>
    <mergeCell ref="A14:E14"/>
    <mergeCell ref="F14:J14"/>
    <mergeCell ref="A15:E15"/>
    <mergeCell ref="Q17:T17"/>
    <mergeCell ref="A18:E18"/>
    <mergeCell ref="F18:L18"/>
    <mergeCell ref="N18:P18"/>
    <mergeCell ref="Q18:T18"/>
    <mergeCell ref="A17:E17"/>
    <mergeCell ref="F17:L17"/>
    <mergeCell ref="N17:P17"/>
    <mergeCell ref="Q19:T19"/>
    <mergeCell ref="A20:E20"/>
    <mergeCell ref="F20:L20"/>
    <mergeCell ref="N20:P20"/>
    <mergeCell ref="Q20:T20"/>
    <mergeCell ref="A19:E19"/>
    <mergeCell ref="F19:L19"/>
    <mergeCell ref="N19:P19"/>
    <mergeCell ref="Q21:T21"/>
    <mergeCell ref="A22:E22"/>
    <mergeCell ref="F22:L22"/>
    <mergeCell ref="N22:P22"/>
    <mergeCell ref="Q22:T22"/>
    <mergeCell ref="D25:F25"/>
    <mergeCell ref="C30:E30"/>
    <mergeCell ref="K32:O32"/>
    <mergeCell ref="A21:E21"/>
    <mergeCell ref="F21:L21"/>
    <mergeCell ref="N21:P21"/>
    <mergeCell ref="G25:P25"/>
    <mergeCell ref="H28:K28"/>
    <mergeCell ref="M28:N28"/>
  </mergeCells>
  <hyperlinks>
    <hyperlink ref="F21" r:id="rId1" xr:uid="{00000000-0004-0000-0000-000000000000}"/>
    <hyperlink ref="Q22" r:id="rId2" xr:uid="{00000000-0004-0000-0000-000001000000}"/>
  </hyperlinks>
  <printOptions horizontalCentered="1"/>
  <pageMargins left="0.70866141732283472" right="0.70866141732283472" top="0.16" bottom="0.51" header="0.11" footer="0.31496062992125984"/>
  <pageSetup paperSize="9" orientation="landscape" r:id="rId3"/>
  <rowBreaks count="3" manualBreakCount="3">
    <brk id="32" max="40" man="1"/>
    <brk id="224" max="40" man="1"/>
    <brk id="295" max="40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topLeftCell="A19" zoomScale="130" zoomScaleNormal="100" zoomScaleSheetLayoutView="130" workbookViewId="0">
      <selection activeCell="L4" sqref="L4"/>
    </sheetView>
  </sheetViews>
  <sheetFormatPr defaultRowHeight="15" x14ac:dyDescent="0.2"/>
  <cols>
    <col min="1" max="1" width="31.85546875" style="161" customWidth="1"/>
    <col min="2" max="2" width="4.42578125" style="161" bestFit="1" customWidth="1"/>
    <col min="3" max="9" width="8.140625" style="161" customWidth="1"/>
    <col min="10" max="10" width="12.140625" style="161" customWidth="1"/>
    <col min="11" max="16384" width="9.140625" style="161"/>
  </cols>
  <sheetData>
    <row r="1" spans="1:10" ht="15.75" x14ac:dyDescent="0.2">
      <c r="A1" s="159" t="s">
        <v>129</v>
      </c>
      <c r="B1" s="105"/>
      <c r="C1" s="105"/>
      <c r="D1" s="107"/>
      <c r="E1" s="160"/>
      <c r="F1" s="107"/>
    </row>
    <row r="2" spans="1:10" ht="45" x14ac:dyDescent="0.2">
      <c r="A2" s="162" t="s">
        <v>22</v>
      </c>
      <c r="B2" s="163" t="s">
        <v>79</v>
      </c>
      <c r="C2" s="164" t="s">
        <v>156</v>
      </c>
      <c r="D2" s="165" t="s">
        <v>127</v>
      </c>
      <c r="E2" s="165" t="s">
        <v>27</v>
      </c>
      <c r="F2" s="165" t="s">
        <v>28</v>
      </c>
      <c r="G2" s="165" t="s">
        <v>29</v>
      </c>
      <c r="H2" s="165" t="s">
        <v>30</v>
      </c>
      <c r="I2" s="165" t="s">
        <v>31</v>
      </c>
      <c r="J2" s="166" t="s">
        <v>120</v>
      </c>
    </row>
    <row r="3" spans="1:10" x14ac:dyDescent="0.2">
      <c r="A3" s="155" t="s">
        <v>33</v>
      </c>
      <c r="B3" s="167" t="s">
        <v>34</v>
      </c>
      <c r="C3" s="167">
        <v>1</v>
      </c>
      <c r="D3" s="168">
        <v>2</v>
      </c>
      <c r="E3" s="167">
        <v>3</v>
      </c>
      <c r="F3" s="168">
        <v>4</v>
      </c>
      <c r="G3" s="167">
        <v>5</v>
      </c>
      <c r="H3" s="168">
        <v>6</v>
      </c>
      <c r="I3" s="167">
        <v>7</v>
      </c>
      <c r="J3" s="156">
        <v>8</v>
      </c>
    </row>
    <row r="4" spans="1:10" ht="19.5" customHeight="1" x14ac:dyDescent="0.2">
      <c r="A4" s="169" t="s">
        <v>219</v>
      </c>
      <c r="B4" s="168">
        <v>1</v>
      </c>
      <c r="C4" s="170">
        <f>C5+C6+C7+C8+C9+C10+C11+C12</f>
        <v>25</v>
      </c>
      <c r="D4" s="170">
        <f t="shared" ref="D4:I4" si="0">D5+D6+D7+D8+D9+D10+D11+D12</f>
        <v>0</v>
      </c>
      <c r="E4" s="170">
        <f t="shared" si="0"/>
        <v>6</v>
      </c>
      <c r="F4" s="170">
        <f t="shared" si="0"/>
        <v>6</v>
      </c>
      <c r="G4" s="170">
        <f t="shared" si="0"/>
        <v>10</v>
      </c>
      <c r="H4" s="170">
        <f t="shared" si="0"/>
        <v>3</v>
      </c>
      <c r="I4" s="170">
        <f t="shared" si="0"/>
        <v>0</v>
      </c>
      <c r="J4" s="171"/>
    </row>
    <row r="5" spans="1:10" ht="19.5" customHeight="1" x14ac:dyDescent="0.2">
      <c r="A5" s="172" t="s">
        <v>53</v>
      </c>
      <c r="B5" s="168">
        <v>2</v>
      </c>
      <c r="C5" s="168">
        <f t="shared" ref="C5:C12" si="1">D5+E5+F5+G5+H5+I5+J5</f>
        <v>1</v>
      </c>
      <c r="D5" s="168"/>
      <c r="E5" s="168"/>
      <c r="F5" s="168"/>
      <c r="G5" s="168">
        <v>1</v>
      </c>
      <c r="H5" s="168"/>
      <c r="I5" s="156"/>
      <c r="J5" s="173"/>
    </row>
    <row r="6" spans="1:10" ht="19.5" customHeight="1" x14ac:dyDescent="0.2">
      <c r="A6" s="174" t="s">
        <v>163</v>
      </c>
      <c r="B6" s="168">
        <v>3</v>
      </c>
      <c r="C6" s="168">
        <f t="shared" si="1"/>
        <v>2</v>
      </c>
      <c r="D6" s="168"/>
      <c r="E6" s="168"/>
      <c r="F6" s="168">
        <v>2</v>
      </c>
      <c r="G6" s="168"/>
      <c r="H6" s="168"/>
      <c r="I6" s="156"/>
      <c r="J6" s="171"/>
    </row>
    <row r="7" spans="1:10" ht="19.5" customHeight="1" x14ac:dyDescent="0.2">
      <c r="A7" s="172" t="s">
        <v>164</v>
      </c>
      <c r="B7" s="168">
        <v>4</v>
      </c>
      <c r="C7" s="168">
        <f t="shared" si="1"/>
        <v>2</v>
      </c>
      <c r="D7" s="168"/>
      <c r="E7" s="168">
        <v>1</v>
      </c>
      <c r="F7" s="168"/>
      <c r="G7" s="168">
        <v>1</v>
      </c>
      <c r="H7" s="168"/>
      <c r="I7" s="156"/>
      <c r="J7" s="171"/>
    </row>
    <row r="8" spans="1:10" ht="19.5" customHeight="1" x14ac:dyDescent="0.2">
      <c r="A8" s="172" t="s">
        <v>165</v>
      </c>
      <c r="B8" s="168">
        <v>5</v>
      </c>
      <c r="C8" s="168">
        <f t="shared" si="1"/>
        <v>6</v>
      </c>
      <c r="D8" s="168"/>
      <c r="E8" s="168">
        <v>4</v>
      </c>
      <c r="F8" s="168">
        <v>1</v>
      </c>
      <c r="G8" s="168">
        <v>1</v>
      </c>
      <c r="H8" s="168"/>
      <c r="I8" s="156"/>
      <c r="J8" s="171"/>
    </row>
    <row r="9" spans="1:10" ht="19.5" customHeight="1" x14ac:dyDescent="0.2">
      <c r="A9" s="174" t="s">
        <v>166</v>
      </c>
      <c r="B9" s="168">
        <v>6</v>
      </c>
      <c r="C9" s="168">
        <f t="shared" si="1"/>
        <v>0</v>
      </c>
      <c r="D9" s="168"/>
      <c r="E9" s="168"/>
      <c r="F9" s="168"/>
      <c r="G9" s="168"/>
      <c r="H9" s="168"/>
      <c r="I9" s="156"/>
      <c r="J9" s="171"/>
    </row>
    <row r="10" spans="1:10" ht="19.5" customHeight="1" x14ac:dyDescent="0.2">
      <c r="A10" s="172" t="s">
        <v>167</v>
      </c>
      <c r="B10" s="168">
        <v>7</v>
      </c>
      <c r="C10" s="168">
        <f t="shared" si="1"/>
        <v>0</v>
      </c>
      <c r="D10" s="168"/>
      <c r="E10" s="168"/>
      <c r="F10" s="168"/>
      <c r="G10" s="168"/>
      <c r="H10" s="168"/>
      <c r="I10" s="156"/>
      <c r="J10" s="171"/>
    </row>
    <row r="11" spans="1:10" ht="19.5" customHeight="1" x14ac:dyDescent="0.2">
      <c r="A11" s="174" t="s">
        <v>168</v>
      </c>
      <c r="B11" s="168">
        <v>8</v>
      </c>
      <c r="C11" s="168">
        <f t="shared" si="1"/>
        <v>9</v>
      </c>
      <c r="D11" s="168">
        <v>0</v>
      </c>
      <c r="E11" s="168">
        <v>0</v>
      </c>
      <c r="F11" s="168">
        <v>2</v>
      </c>
      <c r="G11" s="168">
        <v>6</v>
      </c>
      <c r="H11" s="168">
        <v>1</v>
      </c>
      <c r="I11" s="156"/>
      <c r="J11" s="171"/>
    </row>
    <row r="12" spans="1:10" ht="19.5" customHeight="1" x14ac:dyDescent="0.2">
      <c r="A12" s="172" t="s">
        <v>169</v>
      </c>
      <c r="B12" s="168">
        <v>9</v>
      </c>
      <c r="C12" s="168">
        <f t="shared" si="1"/>
        <v>5</v>
      </c>
      <c r="D12" s="168">
        <v>0</v>
      </c>
      <c r="E12" s="168">
        <v>1</v>
      </c>
      <c r="F12" s="168">
        <v>1</v>
      </c>
      <c r="G12" s="168">
        <v>1</v>
      </c>
      <c r="H12" s="168">
        <v>2</v>
      </c>
      <c r="I12" s="156">
        <v>0</v>
      </c>
      <c r="J12" s="171">
        <v>0</v>
      </c>
    </row>
    <row r="13" spans="1:10" ht="19.5" customHeight="1" x14ac:dyDescent="0.2">
      <c r="A13" s="175" t="s">
        <v>220</v>
      </c>
      <c r="B13" s="170">
        <v>10</v>
      </c>
      <c r="C13" s="170">
        <f>D13+E13+F13+G13+H13+I13+J13</f>
        <v>7</v>
      </c>
      <c r="D13" s="170">
        <f t="shared" ref="D13:J13" si="2">D14+D15+D16+D17+D18+D19+D20+D21</f>
        <v>0</v>
      </c>
      <c r="E13" s="170">
        <f t="shared" si="2"/>
        <v>0</v>
      </c>
      <c r="F13" s="170">
        <f t="shared" si="2"/>
        <v>3</v>
      </c>
      <c r="G13" s="170">
        <f t="shared" si="2"/>
        <v>4</v>
      </c>
      <c r="H13" s="170">
        <f t="shared" si="2"/>
        <v>0</v>
      </c>
      <c r="I13" s="170">
        <f t="shared" si="2"/>
        <v>0</v>
      </c>
      <c r="J13" s="170">
        <f t="shared" si="2"/>
        <v>0</v>
      </c>
    </row>
    <row r="14" spans="1:10" ht="19.5" customHeight="1" x14ac:dyDescent="0.2">
      <c r="A14" s="176" t="s">
        <v>53</v>
      </c>
      <c r="B14" s="168">
        <v>11</v>
      </c>
      <c r="C14" s="177">
        <f t="shared" ref="C14:C21" si="3">D14+E14+F14+G14+H14+I14+J14</f>
        <v>0</v>
      </c>
      <c r="D14" s="168"/>
      <c r="E14" s="168"/>
      <c r="F14" s="168"/>
      <c r="G14" s="168"/>
      <c r="H14" s="168"/>
      <c r="I14" s="156"/>
      <c r="J14" s="173"/>
    </row>
    <row r="15" spans="1:10" ht="26.25" customHeight="1" x14ac:dyDescent="0.2">
      <c r="A15" s="178" t="s">
        <v>163</v>
      </c>
      <c r="B15" s="168">
        <v>12</v>
      </c>
      <c r="C15" s="177">
        <f t="shared" si="3"/>
        <v>2</v>
      </c>
      <c r="D15" s="168"/>
      <c r="E15" s="168">
        <v>0</v>
      </c>
      <c r="F15" s="168">
        <v>2</v>
      </c>
      <c r="G15" s="168"/>
      <c r="H15" s="168"/>
      <c r="I15" s="156"/>
      <c r="J15" s="171"/>
    </row>
    <row r="16" spans="1:10" ht="19.5" customHeight="1" x14ac:dyDescent="0.2">
      <c r="A16" s="176" t="s">
        <v>164</v>
      </c>
      <c r="B16" s="168">
        <v>13</v>
      </c>
      <c r="C16" s="177">
        <f t="shared" si="3"/>
        <v>1</v>
      </c>
      <c r="D16" s="168"/>
      <c r="E16" s="168"/>
      <c r="F16" s="168"/>
      <c r="G16" s="168">
        <v>1</v>
      </c>
      <c r="H16" s="168"/>
      <c r="I16" s="156"/>
      <c r="J16" s="171"/>
    </row>
    <row r="17" spans="1:10" ht="19.5" customHeight="1" x14ac:dyDescent="0.2">
      <c r="A17" s="176" t="s">
        <v>165</v>
      </c>
      <c r="B17" s="168">
        <v>14</v>
      </c>
      <c r="C17" s="177">
        <f t="shared" si="3"/>
        <v>1</v>
      </c>
      <c r="D17" s="168"/>
      <c r="E17" s="168"/>
      <c r="F17" s="168"/>
      <c r="G17" s="168">
        <v>1</v>
      </c>
      <c r="H17" s="168"/>
      <c r="I17" s="156"/>
      <c r="J17" s="171"/>
    </row>
    <row r="18" spans="1:10" ht="19.5" customHeight="1" x14ac:dyDescent="0.2">
      <c r="A18" s="178" t="s">
        <v>166</v>
      </c>
      <c r="B18" s="168">
        <v>15</v>
      </c>
      <c r="C18" s="177">
        <f t="shared" si="3"/>
        <v>0</v>
      </c>
      <c r="D18" s="168"/>
      <c r="E18" s="168"/>
      <c r="F18" s="168"/>
      <c r="G18" s="168"/>
      <c r="H18" s="168"/>
      <c r="I18" s="156"/>
      <c r="J18" s="171"/>
    </row>
    <row r="19" spans="1:10" ht="19.5" customHeight="1" x14ac:dyDescent="0.2">
      <c r="A19" s="176" t="s">
        <v>167</v>
      </c>
      <c r="B19" s="168">
        <v>16</v>
      </c>
      <c r="C19" s="177">
        <f t="shared" si="3"/>
        <v>0</v>
      </c>
      <c r="D19" s="168"/>
      <c r="E19" s="168"/>
      <c r="F19" s="168"/>
      <c r="G19" s="168"/>
      <c r="H19" s="168"/>
      <c r="I19" s="156"/>
      <c r="J19" s="171"/>
    </row>
    <row r="20" spans="1:10" ht="19.5" customHeight="1" x14ac:dyDescent="0.2">
      <c r="A20" s="178" t="s">
        <v>168</v>
      </c>
      <c r="B20" s="168">
        <v>17</v>
      </c>
      <c r="C20" s="177">
        <f t="shared" si="3"/>
        <v>3</v>
      </c>
      <c r="D20" s="168"/>
      <c r="E20" s="168"/>
      <c r="F20" s="168">
        <v>1</v>
      </c>
      <c r="G20" s="168">
        <v>2</v>
      </c>
      <c r="H20" s="168"/>
      <c r="I20" s="156"/>
      <c r="J20" s="171"/>
    </row>
    <row r="21" spans="1:10" ht="19.5" customHeight="1" x14ac:dyDescent="0.2">
      <c r="A21" s="176" t="s">
        <v>169</v>
      </c>
      <c r="B21" s="168">
        <v>18</v>
      </c>
      <c r="C21" s="177">
        <f t="shared" si="3"/>
        <v>0</v>
      </c>
      <c r="D21" s="168"/>
      <c r="E21" s="168"/>
      <c r="F21" s="168"/>
      <c r="G21" s="168"/>
      <c r="H21" s="168"/>
      <c r="I21" s="156"/>
      <c r="J21" s="171"/>
    </row>
    <row r="22" spans="1:10" s="179" customFormat="1" ht="15.75" x14ac:dyDescent="0.25">
      <c r="A22" s="125" t="s">
        <v>221</v>
      </c>
    </row>
  </sheetData>
  <pageMargins left="0.70866141732283505" right="0.70866141732283505" top="0.74803149606299202" bottom="0.74803149606299202" header="0.31496062992126" footer="0.31496062992126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3"/>
  <sheetViews>
    <sheetView view="pageBreakPreview" topLeftCell="A31" zoomScaleNormal="100" zoomScaleSheetLayoutView="100" workbookViewId="0">
      <selection activeCell="M19" sqref="M19"/>
    </sheetView>
  </sheetViews>
  <sheetFormatPr defaultRowHeight="15" x14ac:dyDescent="0.25"/>
  <cols>
    <col min="1" max="1" width="15.140625" style="181" customWidth="1"/>
    <col min="2" max="2" width="21.5703125" style="181" customWidth="1"/>
    <col min="3" max="3" width="3.85546875" style="181" bestFit="1" customWidth="1"/>
    <col min="4" max="4" width="7.28515625" style="181" customWidth="1"/>
    <col min="5" max="5" width="8.28515625" style="181" customWidth="1"/>
    <col min="6" max="6" width="7.28515625" style="181" customWidth="1"/>
    <col min="7" max="7" width="7.5703125" style="181" customWidth="1"/>
    <col min="8" max="8" width="8" style="181" bestFit="1" customWidth="1"/>
    <col min="9" max="9" width="5.85546875" style="181" customWidth="1"/>
    <col min="10" max="10" width="8" style="181" bestFit="1" customWidth="1"/>
    <col min="11" max="11" width="7.140625" style="181" customWidth="1"/>
    <col min="12" max="12" width="8" style="181" bestFit="1" customWidth="1"/>
    <col min="13" max="16" width="7.140625" style="181" customWidth="1"/>
    <col min="17" max="17" width="9.28515625" style="181" customWidth="1"/>
    <col min="18" max="18" width="9.140625" style="181" customWidth="1"/>
    <col min="19" max="19" width="8.140625" style="181" customWidth="1"/>
    <col min="20" max="16384" width="9.140625" style="181"/>
  </cols>
  <sheetData>
    <row r="1" spans="1:14" x14ac:dyDescent="0.25">
      <c r="A1" s="180" t="s">
        <v>178</v>
      </c>
      <c r="B1" s="180"/>
      <c r="C1" s="180"/>
      <c r="D1" s="180"/>
      <c r="E1" s="180"/>
      <c r="F1" s="180"/>
      <c r="G1" s="62"/>
      <c r="H1" s="62"/>
      <c r="I1" s="62"/>
      <c r="J1" s="62"/>
      <c r="K1" s="62"/>
      <c r="L1" s="62"/>
      <c r="M1" s="62"/>
      <c r="N1" s="62"/>
    </row>
    <row r="2" spans="1:14" ht="15" customHeight="1" x14ac:dyDescent="0.25">
      <c r="A2" s="251" t="s">
        <v>22</v>
      </c>
      <c r="B2" s="252"/>
      <c r="C2" s="244" t="s">
        <v>79</v>
      </c>
      <c r="D2" s="244" t="s">
        <v>4</v>
      </c>
      <c r="E2" s="234" t="s">
        <v>23</v>
      </c>
      <c r="G2" s="237" t="s">
        <v>52</v>
      </c>
      <c r="H2" s="238"/>
      <c r="I2" s="238"/>
      <c r="J2" s="238"/>
      <c r="K2" s="238"/>
      <c r="L2" s="239"/>
    </row>
    <row r="3" spans="1:14" ht="15" customHeight="1" x14ac:dyDescent="0.25">
      <c r="A3" s="253"/>
      <c r="B3" s="254"/>
      <c r="C3" s="245"/>
      <c r="D3" s="245"/>
      <c r="E3" s="247"/>
      <c r="F3" s="240" t="s">
        <v>25</v>
      </c>
      <c r="G3" s="242" t="s">
        <v>175</v>
      </c>
      <c r="H3" s="153"/>
      <c r="I3" s="234" t="s">
        <v>54</v>
      </c>
      <c r="J3" s="153"/>
      <c r="K3" s="234" t="s">
        <v>55</v>
      </c>
      <c r="L3" s="154"/>
    </row>
    <row r="4" spans="1:14" x14ac:dyDescent="0.25">
      <c r="A4" s="255"/>
      <c r="B4" s="256"/>
      <c r="C4" s="246"/>
      <c r="D4" s="246"/>
      <c r="E4" s="235"/>
      <c r="F4" s="241"/>
      <c r="G4" s="243"/>
      <c r="H4" s="58" t="s">
        <v>25</v>
      </c>
      <c r="I4" s="235"/>
      <c r="J4" s="58" t="s">
        <v>25</v>
      </c>
      <c r="K4" s="235"/>
      <c r="L4" s="58" t="s">
        <v>25</v>
      </c>
    </row>
    <row r="5" spans="1:14" x14ac:dyDescent="0.25">
      <c r="A5" s="257" t="s">
        <v>33</v>
      </c>
      <c r="B5" s="258"/>
      <c r="C5" s="152" t="s">
        <v>34</v>
      </c>
      <c r="D5" s="152" t="s">
        <v>110</v>
      </c>
      <c r="E5" s="152">
        <v>1</v>
      </c>
      <c r="F5" s="182">
        <v>2</v>
      </c>
      <c r="G5" s="152">
        <v>3</v>
      </c>
      <c r="H5" s="182">
        <v>4</v>
      </c>
      <c r="I5" s="152">
        <v>5</v>
      </c>
      <c r="J5" s="182">
        <v>6</v>
      </c>
      <c r="K5" s="152">
        <v>7</v>
      </c>
      <c r="L5" s="56">
        <v>8</v>
      </c>
    </row>
    <row r="6" spans="1:14" ht="26.25" customHeight="1" x14ac:dyDescent="0.25">
      <c r="A6" s="259" t="s">
        <v>222</v>
      </c>
      <c r="B6" s="260"/>
      <c r="C6" s="152">
        <v>1</v>
      </c>
      <c r="D6" s="152"/>
      <c r="E6" s="130">
        <f t="shared" ref="E6:L6" si="0">SUM(E7:E24)</f>
        <v>276</v>
      </c>
      <c r="F6" s="130">
        <f t="shared" si="0"/>
        <v>122</v>
      </c>
      <c r="G6" s="130">
        <f t="shared" si="0"/>
        <v>56</v>
      </c>
      <c r="H6" s="130">
        <f t="shared" si="0"/>
        <v>31</v>
      </c>
      <c r="I6" s="130">
        <f t="shared" si="0"/>
        <v>94</v>
      </c>
      <c r="J6" s="130">
        <f t="shared" si="0"/>
        <v>47</v>
      </c>
      <c r="K6" s="130">
        <f t="shared" si="0"/>
        <v>126</v>
      </c>
      <c r="L6" s="130">
        <f t="shared" si="0"/>
        <v>44</v>
      </c>
    </row>
    <row r="7" spans="1:14" x14ac:dyDescent="0.25">
      <c r="A7" s="183" t="s">
        <v>101</v>
      </c>
      <c r="B7" s="184"/>
      <c r="C7" s="152">
        <v>2</v>
      </c>
      <c r="D7" s="152">
        <v>31002</v>
      </c>
      <c r="E7" s="152">
        <f>G7+I7+K7</f>
        <v>53</v>
      </c>
      <c r="F7" s="131">
        <f t="shared" ref="F7:F23" si="1">H7+J7+L7</f>
        <v>23</v>
      </c>
      <c r="G7" s="152">
        <v>15</v>
      </c>
      <c r="H7" s="152">
        <v>6</v>
      </c>
      <c r="I7" s="152">
        <v>14</v>
      </c>
      <c r="J7" s="152">
        <v>7</v>
      </c>
      <c r="K7" s="152">
        <v>24</v>
      </c>
      <c r="L7" s="58">
        <v>10</v>
      </c>
    </row>
    <row r="8" spans="1:14" x14ac:dyDescent="0.25">
      <c r="A8" s="183" t="s">
        <v>100</v>
      </c>
      <c r="B8" s="184"/>
      <c r="C8" s="152">
        <v>3</v>
      </c>
      <c r="D8" s="152">
        <v>28002</v>
      </c>
      <c r="E8" s="152">
        <f t="shared" ref="E8:E23" si="2">G8+I8+K8</f>
        <v>50</v>
      </c>
      <c r="F8" s="131">
        <f t="shared" si="1"/>
        <v>35</v>
      </c>
      <c r="G8" s="152">
        <v>10</v>
      </c>
      <c r="H8" s="152">
        <v>9</v>
      </c>
      <c r="I8" s="152">
        <v>16</v>
      </c>
      <c r="J8" s="152">
        <v>10</v>
      </c>
      <c r="K8" s="152">
        <v>24</v>
      </c>
      <c r="L8" s="58">
        <v>16</v>
      </c>
    </row>
    <row r="9" spans="1:14" x14ac:dyDescent="0.25">
      <c r="A9" s="183" t="s">
        <v>43</v>
      </c>
      <c r="B9" s="185"/>
      <c r="C9" s="152">
        <v>4</v>
      </c>
      <c r="D9" s="152">
        <v>76001</v>
      </c>
      <c r="E9" s="152">
        <f t="shared" si="2"/>
        <v>0</v>
      </c>
      <c r="F9" s="131">
        <f t="shared" si="1"/>
        <v>0</v>
      </c>
      <c r="G9" s="131">
        <f t="shared" ref="G9" si="3">I9+K9+M9</f>
        <v>0</v>
      </c>
      <c r="H9" s="131">
        <f t="shared" ref="H9" si="4">J9+L9+N9</f>
        <v>0</v>
      </c>
      <c r="I9" s="131">
        <f t="shared" ref="I9" si="5">K9+M9+O9</f>
        <v>0</v>
      </c>
      <c r="J9" s="131">
        <f t="shared" ref="J9" si="6">L9+N9+P9</f>
        <v>0</v>
      </c>
      <c r="K9" s="131">
        <f t="shared" ref="K9" si="7">M9+O9+Q9</f>
        <v>0</v>
      </c>
      <c r="L9" s="131">
        <f t="shared" ref="L9" si="8">N9+P9+R9</f>
        <v>0</v>
      </c>
    </row>
    <row r="10" spans="1:14" x14ac:dyDescent="0.25">
      <c r="A10" s="183" t="s">
        <v>45</v>
      </c>
      <c r="B10" s="186"/>
      <c r="C10" s="152">
        <v>5</v>
      </c>
      <c r="D10" s="152">
        <v>39002</v>
      </c>
      <c r="E10" s="152">
        <f t="shared" si="2"/>
        <v>0</v>
      </c>
      <c r="F10" s="131">
        <f t="shared" si="1"/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58">
        <v>0</v>
      </c>
    </row>
    <row r="11" spans="1:14" x14ac:dyDescent="0.25">
      <c r="A11" s="183" t="s">
        <v>134</v>
      </c>
      <c r="B11" s="185"/>
      <c r="C11" s="152">
        <v>6</v>
      </c>
      <c r="D11" s="152">
        <v>11000</v>
      </c>
      <c r="E11" s="152">
        <f t="shared" si="2"/>
        <v>42</v>
      </c>
      <c r="F11" s="131">
        <f t="shared" si="1"/>
        <v>14</v>
      </c>
      <c r="G11" s="152">
        <v>10</v>
      </c>
      <c r="H11" s="152">
        <v>3</v>
      </c>
      <c r="I11" s="152">
        <v>16</v>
      </c>
      <c r="J11" s="152">
        <v>7</v>
      </c>
      <c r="K11" s="152">
        <v>16</v>
      </c>
      <c r="L11" s="58">
        <v>4</v>
      </c>
    </row>
    <row r="12" spans="1:14" x14ac:dyDescent="0.25">
      <c r="A12" s="183" t="s">
        <v>135</v>
      </c>
      <c r="B12" s="185"/>
      <c r="C12" s="152">
        <v>7</v>
      </c>
      <c r="D12" s="152">
        <v>14000</v>
      </c>
      <c r="E12" s="152">
        <f t="shared" si="2"/>
        <v>49</v>
      </c>
      <c r="F12" s="131">
        <f t="shared" si="1"/>
        <v>27</v>
      </c>
      <c r="G12" s="152">
        <v>13</v>
      </c>
      <c r="H12" s="152">
        <v>9</v>
      </c>
      <c r="I12" s="152">
        <v>21</v>
      </c>
      <c r="J12" s="152">
        <v>11</v>
      </c>
      <c r="K12" s="152">
        <v>15</v>
      </c>
      <c r="L12" s="58">
        <v>7</v>
      </c>
    </row>
    <row r="13" spans="1:14" x14ac:dyDescent="0.25">
      <c r="A13" s="183" t="s">
        <v>136</v>
      </c>
      <c r="B13" s="185"/>
      <c r="C13" s="152">
        <v>8</v>
      </c>
      <c r="D13" s="152">
        <v>21002</v>
      </c>
      <c r="E13" s="152"/>
      <c r="F13" s="131"/>
      <c r="G13" s="152"/>
      <c r="H13" s="152"/>
      <c r="I13" s="152"/>
      <c r="J13" s="152"/>
      <c r="K13" s="152"/>
      <c r="L13" s="58"/>
    </row>
    <row r="14" spans="1:14" x14ac:dyDescent="0.25">
      <c r="A14" s="183" t="s">
        <v>98</v>
      </c>
      <c r="B14" s="185"/>
      <c r="C14" s="152">
        <v>9</v>
      </c>
      <c r="D14" s="152">
        <v>19002</v>
      </c>
      <c r="E14" s="152"/>
      <c r="F14" s="131"/>
      <c r="G14" s="152"/>
      <c r="H14" s="152"/>
      <c r="I14" s="152"/>
      <c r="J14" s="152"/>
      <c r="K14" s="152"/>
      <c r="L14" s="58"/>
    </row>
    <row r="15" spans="1:14" x14ac:dyDescent="0.25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</row>
    <row r="16" spans="1:14" x14ac:dyDescent="0.25">
      <c r="A16" s="188"/>
      <c r="B16" s="189"/>
      <c r="C16" s="58">
        <v>11</v>
      </c>
      <c r="D16" s="58">
        <v>72001</v>
      </c>
      <c r="E16" s="58">
        <f t="shared" si="2"/>
        <v>0</v>
      </c>
      <c r="F16" s="190">
        <f t="shared" si="1"/>
        <v>0</v>
      </c>
      <c r="G16" s="58"/>
      <c r="H16" s="58"/>
      <c r="I16" s="58"/>
      <c r="J16" s="58"/>
      <c r="K16" s="58"/>
      <c r="L16" s="58"/>
    </row>
    <row r="17" spans="1:20" x14ac:dyDescent="0.25">
      <c r="A17" s="59" t="s">
        <v>106</v>
      </c>
      <c r="B17" s="189"/>
      <c r="C17" s="58">
        <v>12</v>
      </c>
      <c r="D17" s="58">
        <v>83002</v>
      </c>
      <c r="E17" s="58">
        <f t="shared" si="2"/>
        <v>0</v>
      </c>
      <c r="F17" s="190">
        <f t="shared" si="1"/>
        <v>0</v>
      </c>
      <c r="G17" s="58"/>
      <c r="H17" s="58"/>
      <c r="I17" s="58"/>
      <c r="J17" s="58"/>
      <c r="K17" s="58"/>
      <c r="L17" s="58"/>
    </row>
    <row r="18" spans="1:20" x14ac:dyDescent="0.25">
      <c r="A18" s="183" t="s">
        <v>138</v>
      </c>
      <c r="B18" s="185"/>
      <c r="C18" s="152">
        <v>13</v>
      </c>
      <c r="D18" s="152">
        <v>86000</v>
      </c>
      <c r="E18" s="152">
        <f t="shared" si="2"/>
        <v>0</v>
      </c>
      <c r="F18" s="131">
        <f t="shared" si="1"/>
        <v>0</v>
      </c>
      <c r="G18" s="152"/>
      <c r="H18" s="152"/>
      <c r="I18" s="152"/>
      <c r="J18" s="152"/>
      <c r="K18" s="152"/>
      <c r="L18" s="58"/>
    </row>
    <row r="19" spans="1:20" x14ac:dyDescent="0.25">
      <c r="A19" s="183" t="s">
        <v>107</v>
      </c>
      <c r="B19" s="185"/>
      <c r="C19" s="152">
        <v>14</v>
      </c>
      <c r="D19" s="152">
        <v>90002</v>
      </c>
      <c r="E19" s="152">
        <f t="shared" si="2"/>
        <v>0</v>
      </c>
      <c r="F19" s="131">
        <f t="shared" si="1"/>
        <v>0</v>
      </c>
      <c r="G19" s="152"/>
      <c r="H19" s="152"/>
      <c r="I19" s="152"/>
      <c r="J19" s="152"/>
      <c r="K19" s="152"/>
      <c r="L19" s="58"/>
    </row>
    <row r="20" spans="1:20" x14ac:dyDescent="0.25">
      <c r="A20" s="183" t="s">
        <v>139</v>
      </c>
      <c r="B20" s="185"/>
      <c r="C20" s="152">
        <v>15</v>
      </c>
      <c r="D20" s="152">
        <v>40002</v>
      </c>
      <c r="E20" s="152">
        <f t="shared" si="2"/>
        <v>0</v>
      </c>
      <c r="F20" s="131">
        <f t="shared" si="1"/>
        <v>0</v>
      </c>
      <c r="G20" s="152"/>
      <c r="H20" s="152"/>
      <c r="I20" s="152"/>
      <c r="J20" s="152"/>
      <c r="K20" s="152"/>
      <c r="L20" s="58"/>
    </row>
    <row r="21" spans="1:20" x14ac:dyDescent="0.25">
      <c r="A21" s="183" t="s">
        <v>140</v>
      </c>
      <c r="B21" s="185"/>
      <c r="C21" s="152">
        <v>16</v>
      </c>
      <c r="D21" s="152">
        <v>74001</v>
      </c>
      <c r="E21" s="152">
        <f t="shared" si="2"/>
        <v>0</v>
      </c>
      <c r="F21" s="131">
        <f>H21+J21+L21</f>
        <v>0</v>
      </c>
      <c r="G21" s="152"/>
      <c r="H21" s="152"/>
      <c r="I21" s="152"/>
      <c r="J21" s="152"/>
      <c r="K21" s="152"/>
      <c r="L21" s="58"/>
    </row>
    <row r="22" spans="1:20" ht="15" customHeight="1" x14ac:dyDescent="0.25">
      <c r="A22" s="248" t="s">
        <v>56</v>
      </c>
      <c r="B22" s="191" t="s">
        <v>189</v>
      </c>
      <c r="C22" s="152">
        <v>17</v>
      </c>
      <c r="D22" s="152"/>
      <c r="E22" s="152">
        <f>G22+I22+K22</f>
        <v>42</v>
      </c>
      <c r="F22" s="131">
        <f t="shared" si="1"/>
        <v>0</v>
      </c>
      <c r="G22" s="152">
        <v>4</v>
      </c>
      <c r="H22" s="152">
        <v>0</v>
      </c>
      <c r="I22" s="152">
        <v>3</v>
      </c>
      <c r="J22" s="152">
        <v>0</v>
      </c>
      <c r="K22" s="152">
        <v>35</v>
      </c>
      <c r="L22" s="58">
        <v>0</v>
      </c>
    </row>
    <row r="23" spans="1:20" x14ac:dyDescent="0.25">
      <c r="A23" s="249"/>
      <c r="B23" s="191" t="s">
        <v>206</v>
      </c>
      <c r="C23" s="152">
        <v>18</v>
      </c>
      <c r="D23" s="152"/>
      <c r="E23" s="152">
        <f t="shared" si="2"/>
        <v>40</v>
      </c>
      <c r="F23" s="131">
        <f t="shared" si="1"/>
        <v>23</v>
      </c>
      <c r="G23" s="152">
        <v>4</v>
      </c>
      <c r="H23" s="152">
        <v>4</v>
      </c>
      <c r="I23" s="152">
        <v>24</v>
      </c>
      <c r="J23" s="152">
        <v>12</v>
      </c>
      <c r="K23" s="152">
        <v>12</v>
      </c>
      <c r="L23" s="58">
        <v>7</v>
      </c>
    </row>
    <row r="24" spans="1:20" x14ac:dyDescent="0.25">
      <c r="A24" s="250"/>
      <c r="B24" s="192"/>
      <c r="C24" s="193"/>
      <c r="D24" s="152"/>
      <c r="E24" s="131"/>
      <c r="F24" s="131"/>
      <c r="G24" s="152"/>
      <c r="H24" s="152"/>
      <c r="I24" s="152"/>
      <c r="J24" s="152"/>
      <c r="K24" s="152"/>
      <c r="L24" s="58"/>
    </row>
    <row r="25" spans="1:20" x14ac:dyDescent="0.25">
      <c r="A25" s="61" t="s">
        <v>223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20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s="194" customFormat="1" ht="19.5" customHeight="1" x14ac:dyDescent="0.25">
      <c r="A27" s="52" t="s">
        <v>177</v>
      </c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20" ht="15" customHeight="1" x14ac:dyDescent="0.25">
      <c r="A28" s="251" t="s">
        <v>22</v>
      </c>
      <c r="B28" s="252"/>
      <c r="C28" s="244" t="s">
        <v>79</v>
      </c>
      <c r="D28" s="244" t="s">
        <v>4</v>
      </c>
      <c r="E28" s="234" t="s">
        <v>23</v>
      </c>
      <c r="G28" s="236" t="s">
        <v>24</v>
      </c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</row>
    <row r="29" spans="1:20" ht="18" customHeight="1" x14ac:dyDescent="0.25">
      <c r="A29" s="253"/>
      <c r="B29" s="254"/>
      <c r="C29" s="245"/>
      <c r="D29" s="245"/>
      <c r="E29" s="247"/>
      <c r="F29" s="236" t="s">
        <v>25</v>
      </c>
      <c r="G29" s="234" t="s">
        <v>127</v>
      </c>
      <c r="H29" s="153"/>
      <c r="I29" s="234" t="s">
        <v>27</v>
      </c>
      <c r="J29" s="153"/>
      <c r="K29" s="234" t="s">
        <v>28</v>
      </c>
      <c r="L29" s="153"/>
      <c r="M29" s="234" t="s">
        <v>29</v>
      </c>
      <c r="N29" s="153"/>
      <c r="O29" s="234" t="s">
        <v>30</v>
      </c>
      <c r="P29" s="153"/>
      <c r="Q29" s="242" t="s">
        <v>174</v>
      </c>
      <c r="R29" s="154"/>
    </row>
    <row r="30" spans="1:20" ht="20.25" customHeight="1" x14ac:dyDescent="0.25">
      <c r="A30" s="255"/>
      <c r="B30" s="256"/>
      <c r="C30" s="246"/>
      <c r="D30" s="246"/>
      <c r="E30" s="235"/>
      <c r="F30" s="236"/>
      <c r="G30" s="235"/>
      <c r="H30" s="58" t="s">
        <v>25</v>
      </c>
      <c r="I30" s="235"/>
      <c r="J30" s="58" t="s">
        <v>25</v>
      </c>
      <c r="K30" s="235"/>
      <c r="L30" s="58" t="s">
        <v>25</v>
      </c>
      <c r="M30" s="235"/>
      <c r="N30" s="58" t="s">
        <v>25</v>
      </c>
      <c r="O30" s="235"/>
      <c r="P30" s="58" t="s">
        <v>25</v>
      </c>
      <c r="Q30" s="243"/>
      <c r="R30" s="58" t="s">
        <v>25</v>
      </c>
    </row>
    <row r="31" spans="1:20" x14ac:dyDescent="0.25">
      <c r="A31" s="237" t="s">
        <v>33</v>
      </c>
      <c r="B31" s="239"/>
      <c r="C31" s="152" t="s">
        <v>34</v>
      </c>
      <c r="D31" s="152"/>
      <c r="E31" s="152">
        <v>1</v>
      </c>
      <c r="F31" s="152">
        <v>2</v>
      </c>
      <c r="G31" s="152">
        <v>3</v>
      </c>
      <c r="H31" s="152">
        <v>4</v>
      </c>
      <c r="I31" s="152">
        <v>5</v>
      </c>
      <c r="J31" s="152">
        <v>6</v>
      </c>
      <c r="K31" s="152">
        <v>7</v>
      </c>
      <c r="L31" s="152">
        <v>8</v>
      </c>
      <c r="M31" s="152">
        <v>9</v>
      </c>
      <c r="N31" s="152">
        <v>10</v>
      </c>
      <c r="O31" s="152">
        <v>11</v>
      </c>
      <c r="P31" s="152">
        <v>12</v>
      </c>
      <c r="Q31" s="58">
        <v>13</v>
      </c>
      <c r="R31" s="58">
        <v>14</v>
      </c>
    </row>
    <row r="32" spans="1:20" ht="25.5" customHeight="1" x14ac:dyDescent="0.25">
      <c r="A32" s="259" t="s">
        <v>224</v>
      </c>
      <c r="B32" s="260"/>
      <c r="C32" s="152">
        <v>1</v>
      </c>
      <c r="D32" s="152"/>
      <c r="E32" s="152">
        <f>G32+I32+K32+M32+O32+Q32</f>
        <v>6</v>
      </c>
      <c r="F32" s="152">
        <v>2</v>
      </c>
      <c r="G32" s="152">
        <v>1</v>
      </c>
      <c r="H32" s="152">
        <v>1</v>
      </c>
      <c r="I32" s="152">
        <v>3</v>
      </c>
      <c r="J32" s="152">
        <v>0</v>
      </c>
      <c r="K32" s="152">
        <v>1</v>
      </c>
      <c r="L32" s="152">
        <v>0</v>
      </c>
      <c r="M32" s="152">
        <v>1</v>
      </c>
      <c r="N32" s="152">
        <v>1</v>
      </c>
      <c r="O32" s="152">
        <v>0</v>
      </c>
      <c r="P32" s="152">
        <v>0</v>
      </c>
      <c r="Q32" s="58">
        <v>0</v>
      </c>
      <c r="R32" s="58">
        <v>0</v>
      </c>
    </row>
    <row r="33" spans="1:19" x14ac:dyDescent="0.25">
      <c r="A33" s="183" t="s">
        <v>101</v>
      </c>
      <c r="B33" s="184"/>
      <c r="C33" s="152">
        <v>2</v>
      </c>
      <c r="D33" s="152">
        <v>31002</v>
      </c>
      <c r="E33" s="152">
        <f t="shared" ref="E33:E38" si="9">G33+I33+K33+M33+O33+Q33</f>
        <v>1</v>
      </c>
      <c r="F33" s="182">
        <v>0</v>
      </c>
      <c r="G33" s="152">
        <v>0</v>
      </c>
      <c r="H33" s="152">
        <v>0</v>
      </c>
      <c r="I33" s="152">
        <v>1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58">
        <v>0</v>
      </c>
    </row>
    <row r="34" spans="1:19" x14ac:dyDescent="0.25">
      <c r="A34" s="183" t="s">
        <v>100</v>
      </c>
      <c r="B34" s="184"/>
      <c r="C34" s="152">
        <v>3</v>
      </c>
      <c r="D34" s="152">
        <v>28002</v>
      </c>
      <c r="E34" s="152"/>
      <c r="F34" s="18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58"/>
    </row>
    <row r="35" spans="1:19" x14ac:dyDescent="0.25">
      <c r="A35" s="183" t="s">
        <v>43</v>
      </c>
      <c r="B35" s="185"/>
      <c r="C35" s="152">
        <v>4</v>
      </c>
      <c r="D35" s="152">
        <v>76001</v>
      </c>
      <c r="E35" s="152"/>
      <c r="F35" s="18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58"/>
    </row>
    <row r="36" spans="1:19" x14ac:dyDescent="0.25">
      <c r="A36" s="183" t="s">
        <v>45</v>
      </c>
      <c r="B36" s="186"/>
      <c r="C36" s="152">
        <v>5</v>
      </c>
      <c r="D36" s="152">
        <v>39002</v>
      </c>
      <c r="E36" s="152"/>
      <c r="F36" s="18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58"/>
    </row>
    <row r="37" spans="1:19" x14ac:dyDescent="0.25">
      <c r="A37" s="183" t="s">
        <v>134</v>
      </c>
      <c r="B37" s="185"/>
      <c r="C37" s="152">
        <v>6</v>
      </c>
      <c r="D37" s="152">
        <v>11000</v>
      </c>
      <c r="E37" s="152">
        <f t="shared" si="9"/>
        <v>1</v>
      </c>
      <c r="F37" s="182">
        <v>0</v>
      </c>
      <c r="G37" s="152">
        <v>0</v>
      </c>
      <c r="H37" s="152">
        <v>0</v>
      </c>
      <c r="I37" s="152">
        <v>1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  <c r="R37" s="58">
        <v>0</v>
      </c>
    </row>
    <row r="38" spans="1:19" x14ac:dyDescent="0.25">
      <c r="A38" s="183" t="s">
        <v>135</v>
      </c>
      <c r="B38" s="185"/>
      <c r="C38" s="152">
        <v>7</v>
      </c>
      <c r="D38" s="152">
        <v>14000</v>
      </c>
      <c r="E38" s="152">
        <f t="shared" si="9"/>
        <v>1</v>
      </c>
      <c r="F38" s="18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1</v>
      </c>
      <c r="L38" s="152">
        <v>0</v>
      </c>
      <c r="M38" s="152">
        <v>0</v>
      </c>
      <c r="N38" s="152">
        <v>0</v>
      </c>
      <c r="O38" s="152">
        <v>0</v>
      </c>
      <c r="P38" s="152">
        <v>0</v>
      </c>
      <c r="Q38" s="152">
        <v>0</v>
      </c>
      <c r="R38" s="58">
        <v>0</v>
      </c>
    </row>
    <row r="39" spans="1:19" x14ac:dyDescent="0.25">
      <c r="A39" s="183" t="s">
        <v>136</v>
      </c>
      <c r="B39" s="185"/>
      <c r="C39" s="152">
        <v>8</v>
      </c>
      <c r="D39" s="152">
        <v>21002</v>
      </c>
      <c r="E39" s="152"/>
      <c r="F39" s="18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58"/>
    </row>
    <row r="40" spans="1:19" x14ac:dyDescent="0.25">
      <c r="A40" s="183" t="s">
        <v>98</v>
      </c>
      <c r="B40" s="185"/>
      <c r="C40" s="152">
        <v>9</v>
      </c>
      <c r="D40" s="152">
        <v>19002</v>
      </c>
      <c r="E40" s="152"/>
      <c r="F40" s="18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58"/>
    </row>
    <row r="41" spans="1:19" x14ac:dyDescent="0.25">
      <c r="A41" s="183" t="s">
        <v>105</v>
      </c>
      <c r="B41" s="185"/>
      <c r="C41" s="152">
        <v>10</v>
      </c>
      <c r="D41" s="152">
        <v>81001</v>
      </c>
      <c r="E41" s="152"/>
      <c r="F41" s="18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58"/>
    </row>
    <row r="42" spans="1:19" x14ac:dyDescent="0.25">
      <c r="A42" s="183" t="s">
        <v>137</v>
      </c>
      <c r="B42" s="185"/>
      <c r="C42" s="152">
        <v>11</v>
      </c>
      <c r="D42" s="152">
        <v>72001</v>
      </c>
      <c r="E42" s="152"/>
      <c r="F42" s="18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58"/>
    </row>
    <row r="43" spans="1:19" x14ac:dyDescent="0.25">
      <c r="A43" s="183" t="s">
        <v>106</v>
      </c>
      <c r="B43" s="185"/>
      <c r="C43" s="152">
        <v>12</v>
      </c>
      <c r="D43" s="152">
        <v>83002</v>
      </c>
      <c r="E43" s="152"/>
      <c r="F43" s="18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58"/>
    </row>
    <row r="44" spans="1:19" x14ac:dyDescent="0.25">
      <c r="A44" s="183" t="s">
        <v>138</v>
      </c>
      <c r="B44" s="185"/>
      <c r="C44" s="152">
        <v>13</v>
      </c>
      <c r="D44" s="152">
        <v>86000</v>
      </c>
      <c r="E44" s="152"/>
      <c r="F44" s="18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58"/>
    </row>
    <row r="45" spans="1:19" x14ac:dyDescent="0.25">
      <c r="A45" s="183" t="s">
        <v>107</v>
      </c>
      <c r="B45" s="185"/>
      <c r="C45" s="152">
        <v>14</v>
      </c>
      <c r="D45" s="152">
        <v>90002</v>
      </c>
      <c r="E45" s="152"/>
      <c r="F45" s="18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58"/>
    </row>
    <row r="46" spans="1:19" x14ac:dyDescent="0.25">
      <c r="A46" s="183" t="s">
        <v>139</v>
      </c>
      <c r="B46" s="185"/>
      <c r="C46" s="152">
        <v>15</v>
      </c>
      <c r="D46" s="152">
        <v>40002</v>
      </c>
      <c r="E46" s="152"/>
      <c r="F46" s="18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58"/>
    </row>
    <row r="47" spans="1:19" x14ac:dyDescent="0.25">
      <c r="A47" s="183" t="s">
        <v>140</v>
      </c>
      <c r="B47" s="185"/>
      <c r="C47" s="152">
        <v>16</v>
      </c>
      <c r="D47" s="152">
        <v>74001</v>
      </c>
      <c r="E47" s="152"/>
      <c r="F47" s="18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58"/>
    </row>
    <row r="48" spans="1:19" x14ac:dyDescent="0.25">
      <c r="A48" s="248" t="s">
        <v>56</v>
      </c>
      <c r="B48" s="191" t="s">
        <v>189</v>
      </c>
      <c r="C48" s="152">
        <v>17</v>
      </c>
      <c r="D48" s="152"/>
      <c r="E48" s="152">
        <v>1</v>
      </c>
      <c r="F48" s="152">
        <v>0</v>
      </c>
      <c r="G48" s="152">
        <v>0</v>
      </c>
      <c r="H48" s="152">
        <v>0</v>
      </c>
      <c r="I48" s="152">
        <v>1</v>
      </c>
      <c r="J48" s="152">
        <v>0</v>
      </c>
      <c r="K48" s="152">
        <v>0</v>
      </c>
      <c r="L48" s="152">
        <v>0</v>
      </c>
      <c r="M48" s="152">
        <v>0</v>
      </c>
      <c r="N48" s="152">
        <v>0</v>
      </c>
      <c r="O48" s="152">
        <v>0</v>
      </c>
      <c r="P48" s="152">
        <v>0</v>
      </c>
      <c r="Q48" s="58">
        <v>0</v>
      </c>
      <c r="R48" s="58">
        <v>0</v>
      </c>
      <c r="S48" s="181">
        <v>0</v>
      </c>
    </row>
    <row r="49" spans="1:18" x14ac:dyDescent="0.25">
      <c r="A49" s="249"/>
      <c r="B49" s="191" t="s">
        <v>190</v>
      </c>
      <c r="C49" s="152">
        <v>18</v>
      </c>
      <c r="D49" s="152"/>
      <c r="E49" s="152">
        <v>1</v>
      </c>
      <c r="F49" s="152">
        <v>1</v>
      </c>
      <c r="G49" s="152">
        <v>0</v>
      </c>
      <c r="H49" s="152">
        <v>0</v>
      </c>
      <c r="I49" s="152">
        <v>0</v>
      </c>
      <c r="J49" s="152">
        <v>0</v>
      </c>
      <c r="K49" s="152">
        <v>0</v>
      </c>
      <c r="L49" s="152">
        <v>0</v>
      </c>
      <c r="M49" s="152">
        <v>1</v>
      </c>
      <c r="N49" s="152">
        <v>1</v>
      </c>
      <c r="O49" s="152">
        <v>0</v>
      </c>
      <c r="P49" s="152">
        <v>0</v>
      </c>
      <c r="Q49" s="58">
        <v>0</v>
      </c>
      <c r="R49" s="58">
        <v>0</v>
      </c>
    </row>
    <row r="50" spans="1:18" x14ac:dyDescent="0.25">
      <c r="A50" s="250"/>
      <c r="B50" s="191" t="s">
        <v>191</v>
      </c>
      <c r="C50" s="152">
        <v>19</v>
      </c>
      <c r="D50" s="152"/>
      <c r="E50" s="152">
        <v>1</v>
      </c>
      <c r="F50" s="152">
        <v>0</v>
      </c>
      <c r="G50" s="152">
        <v>0</v>
      </c>
      <c r="H50" s="152">
        <v>0</v>
      </c>
      <c r="I50" s="152">
        <v>1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58">
        <v>0</v>
      </c>
      <c r="R50" s="58">
        <v>0</v>
      </c>
    </row>
    <row r="51" spans="1:18" x14ac:dyDescent="0.25">
      <c r="A51" s="61" t="s">
        <v>225</v>
      </c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7"/>
    </row>
    <row r="52" spans="1:18" ht="21" customHeight="1" x14ac:dyDescent="0.25"/>
    <row r="53" spans="1:18" ht="15" customHeight="1" x14ac:dyDescent="0.25"/>
    <row r="54" spans="1:18" ht="22.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20.25" customHeight="1" x14ac:dyDescent="0.25"/>
    <row r="65" ht="15" customHeight="1" x14ac:dyDescent="0.25"/>
    <row r="66" ht="26.2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</sheetData>
  <mergeCells count="27"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</mergeCells>
  <printOptions horizontalCentered="1"/>
  <pageMargins left="0.7" right="0.7" top="0.75" bottom="0.75" header="0.3" footer="0.3"/>
  <pageSetup paperSize="9" scale="62" orientation="landscape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zoomScaleNormal="100" zoomScaleSheetLayoutView="73" workbookViewId="0">
      <selection activeCell="R32" sqref="R32"/>
    </sheetView>
  </sheetViews>
  <sheetFormatPr defaultRowHeight="12.75" x14ac:dyDescent="0.2"/>
  <cols>
    <col min="1" max="1" width="39.5703125" style="2" customWidth="1"/>
    <col min="2" max="2" width="4.5703125" style="2" customWidth="1"/>
    <col min="3" max="3" width="10.5703125" style="2" customWidth="1"/>
    <col min="4" max="4" width="12.140625" style="2" customWidth="1"/>
    <col min="5" max="5" width="11.7109375" style="2" customWidth="1"/>
    <col min="6" max="6" width="6.42578125" style="2" customWidth="1"/>
    <col min="7" max="7" width="7.42578125" style="2" customWidth="1"/>
    <col min="8" max="8" width="5.85546875" style="2" customWidth="1"/>
    <col min="9" max="10" width="7.42578125" style="2" customWidth="1"/>
    <col min="11" max="11" width="7.7109375" style="2" customWidth="1"/>
    <col min="12" max="12" width="6.5703125" style="2" customWidth="1"/>
    <col min="13" max="13" width="7.85546875" style="2" customWidth="1"/>
    <col min="14" max="14" width="7" style="2" customWidth="1"/>
    <col min="15" max="15" width="8.5703125" style="2" customWidth="1"/>
    <col min="16" max="16" width="7.85546875" style="2" customWidth="1"/>
    <col min="17" max="17" width="8.5703125" style="2" customWidth="1"/>
    <col min="18" max="16384" width="9.140625" style="2"/>
  </cols>
  <sheetData>
    <row r="1" spans="1:18" x14ac:dyDescent="0.2">
      <c r="A1" s="13" t="s">
        <v>176</v>
      </c>
      <c r="B1" s="13"/>
      <c r="C1" s="13"/>
      <c r="D1" s="13"/>
      <c r="E1" s="13"/>
      <c r="F1" s="13"/>
      <c r="G1" s="13"/>
      <c r="H1" s="13"/>
    </row>
    <row r="2" spans="1:18" ht="15" customHeight="1" x14ac:dyDescent="0.2">
      <c r="A2" s="271" t="s">
        <v>22</v>
      </c>
      <c r="B2" s="274" t="s">
        <v>79</v>
      </c>
      <c r="C2" s="268" t="s">
        <v>128</v>
      </c>
      <c r="D2" s="280" t="s">
        <v>172</v>
      </c>
      <c r="E2" s="6"/>
      <c r="F2" s="267" t="s">
        <v>171</v>
      </c>
      <c r="G2" s="267"/>
      <c r="H2" s="267"/>
      <c r="I2" s="267"/>
      <c r="J2" s="267"/>
      <c r="K2" s="267"/>
      <c r="L2" s="267"/>
      <c r="M2" s="267"/>
    </row>
    <row r="3" spans="1:18" ht="11.25" customHeight="1" x14ac:dyDescent="0.2">
      <c r="A3" s="272"/>
      <c r="B3" s="275"/>
      <c r="C3" s="269"/>
      <c r="D3" s="281"/>
      <c r="E3" s="274" t="s">
        <v>25</v>
      </c>
      <c r="F3" s="277" t="s">
        <v>23</v>
      </c>
      <c r="G3" s="92"/>
      <c r="H3" s="277" t="s">
        <v>75</v>
      </c>
      <c r="I3" s="92"/>
      <c r="J3" s="277" t="s">
        <v>76</v>
      </c>
      <c r="K3" s="92"/>
      <c r="L3" s="277" t="s">
        <v>77</v>
      </c>
      <c r="M3" s="92"/>
    </row>
    <row r="4" spans="1:18" ht="19.5" customHeight="1" x14ac:dyDescent="0.2">
      <c r="A4" s="273"/>
      <c r="B4" s="276"/>
      <c r="C4" s="270"/>
      <c r="D4" s="282"/>
      <c r="E4" s="276"/>
      <c r="F4" s="279"/>
      <c r="G4" s="90" t="s">
        <v>121</v>
      </c>
      <c r="H4" s="279"/>
      <c r="I4" s="90" t="s">
        <v>121</v>
      </c>
      <c r="J4" s="278"/>
      <c r="K4" s="90" t="s">
        <v>121</v>
      </c>
      <c r="L4" s="278"/>
      <c r="M4" s="91" t="s">
        <v>121</v>
      </c>
    </row>
    <row r="5" spans="1:18" x14ac:dyDescent="0.2">
      <c r="A5" s="94" t="s">
        <v>33</v>
      </c>
      <c r="B5" s="87" t="s">
        <v>34</v>
      </c>
      <c r="C5" s="132">
        <v>1</v>
      </c>
      <c r="D5" s="132">
        <v>2</v>
      </c>
      <c r="E5" s="132">
        <v>3</v>
      </c>
      <c r="F5" s="132">
        <v>4</v>
      </c>
      <c r="G5" s="132">
        <v>5</v>
      </c>
      <c r="H5" s="132">
        <v>6</v>
      </c>
      <c r="I5" s="132">
        <v>7</v>
      </c>
      <c r="J5" s="132">
        <v>8</v>
      </c>
      <c r="K5" s="132">
        <v>9</v>
      </c>
      <c r="L5" s="132">
        <v>10</v>
      </c>
      <c r="M5" s="134">
        <v>11</v>
      </c>
    </row>
    <row r="6" spans="1:18" ht="16.5" customHeight="1" x14ac:dyDescent="0.2">
      <c r="A6" s="95" t="s">
        <v>195</v>
      </c>
      <c r="B6" s="90">
        <v>1</v>
      </c>
      <c r="C6" s="96">
        <f>C7+C8+C9+C10+C11</f>
        <v>21</v>
      </c>
      <c r="D6" s="96">
        <f>D7+D8+D9+D10+D11</f>
        <v>238</v>
      </c>
      <c r="E6" s="96">
        <f>E7+E8+E9+E10+E11</f>
        <v>113</v>
      </c>
      <c r="F6" s="96">
        <f>F7+F8+F9+F10+F11</f>
        <v>113</v>
      </c>
      <c r="G6" s="96">
        <f t="shared" ref="G6:M6" si="0">G7+G8+G9+G10+G11</f>
        <v>46</v>
      </c>
      <c r="H6" s="96">
        <f t="shared" si="0"/>
        <v>57</v>
      </c>
      <c r="I6" s="96">
        <f t="shared" si="0"/>
        <v>18</v>
      </c>
      <c r="J6" s="96">
        <f t="shared" si="0"/>
        <v>44</v>
      </c>
      <c r="K6" s="96">
        <f t="shared" si="0"/>
        <v>18</v>
      </c>
      <c r="L6" s="96">
        <f t="shared" si="0"/>
        <v>43</v>
      </c>
      <c r="M6" s="98">
        <f t="shared" si="0"/>
        <v>16</v>
      </c>
    </row>
    <row r="7" spans="1:18" ht="16.5" customHeight="1" x14ac:dyDescent="0.2">
      <c r="A7" s="97" t="s">
        <v>122</v>
      </c>
      <c r="B7" s="90">
        <v>2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8">
        <v>0</v>
      </c>
    </row>
    <row r="8" spans="1:18" ht="16.5" customHeight="1" x14ac:dyDescent="0.2">
      <c r="A8" s="97" t="s">
        <v>123</v>
      </c>
      <c r="B8" s="90">
        <v>3</v>
      </c>
      <c r="C8" s="96">
        <v>8</v>
      </c>
      <c r="D8" s="96">
        <v>82</v>
      </c>
      <c r="E8" s="96">
        <v>15</v>
      </c>
      <c r="F8" s="96">
        <v>21</v>
      </c>
      <c r="G8" s="96">
        <v>7</v>
      </c>
      <c r="H8" s="96">
        <v>6</v>
      </c>
      <c r="I8" s="96">
        <v>2</v>
      </c>
      <c r="J8" s="96">
        <v>6</v>
      </c>
      <c r="K8" s="96">
        <v>2</v>
      </c>
      <c r="L8" s="96">
        <v>9</v>
      </c>
      <c r="M8" s="98">
        <v>3</v>
      </c>
    </row>
    <row r="9" spans="1:18" ht="16.5" customHeight="1" x14ac:dyDescent="0.2">
      <c r="A9" s="97" t="s">
        <v>124</v>
      </c>
      <c r="B9" s="90">
        <v>4</v>
      </c>
      <c r="C9" s="96">
        <v>4</v>
      </c>
      <c r="D9" s="96">
        <v>40</v>
      </c>
      <c r="E9" s="96">
        <v>12</v>
      </c>
      <c r="F9" s="96">
        <f t="shared" ref="F9" si="1">H9+J9+L9</f>
        <v>21</v>
      </c>
      <c r="G9" s="96">
        <f t="shared" ref="G9" si="2">I9+K9+M9</f>
        <v>9</v>
      </c>
      <c r="H9" s="96">
        <v>5</v>
      </c>
      <c r="I9" s="96">
        <v>2</v>
      </c>
      <c r="J9" s="96">
        <v>10</v>
      </c>
      <c r="K9" s="96">
        <v>4</v>
      </c>
      <c r="L9" s="96">
        <v>6</v>
      </c>
      <c r="M9" s="98">
        <v>3</v>
      </c>
    </row>
    <row r="10" spans="1:18" ht="16.5" customHeight="1" x14ac:dyDescent="0.2">
      <c r="A10" s="97" t="s">
        <v>125</v>
      </c>
      <c r="B10" s="90">
        <v>5</v>
      </c>
      <c r="C10" s="96">
        <v>5</v>
      </c>
      <c r="D10" s="96">
        <v>80</v>
      </c>
      <c r="E10" s="96">
        <v>50</v>
      </c>
      <c r="F10" s="96">
        <v>36</v>
      </c>
      <c r="G10" s="96">
        <v>18</v>
      </c>
      <c r="H10" s="96">
        <v>36</v>
      </c>
      <c r="I10" s="96">
        <v>12</v>
      </c>
      <c r="J10" s="96">
        <v>24</v>
      </c>
      <c r="K10" s="96">
        <v>10</v>
      </c>
      <c r="L10" s="96">
        <v>7</v>
      </c>
      <c r="M10" s="98">
        <v>2</v>
      </c>
    </row>
    <row r="11" spans="1:18" ht="16.5" customHeight="1" x14ac:dyDescent="0.2">
      <c r="A11" s="97" t="s">
        <v>126</v>
      </c>
      <c r="B11" s="90">
        <v>6</v>
      </c>
      <c r="C11" s="96">
        <v>4</v>
      </c>
      <c r="D11" s="96">
        <v>36</v>
      </c>
      <c r="E11" s="96">
        <v>36</v>
      </c>
      <c r="F11" s="96">
        <f>H11+J11+L11</f>
        <v>35</v>
      </c>
      <c r="G11" s="96">
        <f t="shared" ref="G11" si="3">I11+K11+M11</f>
        <v>12</v>
      </c>
      <c r="H11" s="96">
        <v>10</v>
      </c>
      <c r="I11" s="96">
        <v>2</v>
      </c>
      <c r="J11" s="96">
        <v>4</v>
      </c>
      <c r="K11" s="96">
        <v>2</v>
      </c>
      <c r="L11" s="96">
        <v>21</v>
      </c>
      <c r="M11" s="98">
        <v>8</v>
      </c>
    </row>
    <row r="12" spans="1:18" x14ac:dyDescent="0.2">
      <c r="A12" s="18" t="s">
        <v>196</v>
      </c>
      <c r="B12" s="99"/>
      <c r="C12" s="99"/>
      <c r="D12" s="99"/>
      <c r="E12" s="99"/>
      <c r="F12" s="99"/>
      <c r="G12" s="99"/>
      <c r="H12" s="99"/>
    </row>
    <row r="14" spans="1:18" x14ac:dyDescent="0.2">
      <c r="A14" s="100" t="s">
        <v>116</v>
      </c>
      <c r="B14" s="100"/>
      <c r="C14" s="100"/>
      <c r="D14" s="100"/>
      <c r="E14" s="100"/>
      <c r="F14" s="100"/>
      <c r="G14" s="100"/>
      <c r="H14" s="100"/>
      <c r="I14" s="100"/>
    </row>
    <row r="15" spans="1:18" x14ac:dyDescent="0.2">
      <c r="A15" s="289" t="s">
        <v>22</v>
      </c>
      <c r="B15" s="274" t="s">
        <v>79</v>
      </c>
      <c r="C15" s="280" t="s">
        <v>23</v>
      </c>
      <c r="D15" s="265" t="s">
        <v>78</v>
      </c>
      <c r="E15" s="265"/>
      <c r="F15" s="265"/>
      <c r="G15" s="265"/>
      <c r="H15" s="265"/>
      <c r="I15" s="265"/>
      <c r="J15" s="265"/>
      <c r="K15" s="265"/>
      <c r="L15" s="266"/>
    </row>
    <row r="16" spans="1:18" ht="38.25" x14ac:dyDescent="0.2">
      <c r="A16" s="291"/>
      <c r="B16" s="276"/>
      <c r="C16" s="282"/>
      <c r="D16" s="90" t="s">
        <v>62</v>
      </c>
      <c r="E16" s="93" t="s">
        <v>63</v>
      </c>
      <c r="F16" s="93" t="s">
        <v>64</v>
      </c>
      <c r="G16" s="93" t="s">
        <v>65</v>
      </c>
      <c r="H16" s="93" t="s">
        <v>66</v>
      </c>
      <c r="I16" s="263" t="s">
        <v>67</v>
      </c>
      <c r="J16" s="264"/>
      <c r="K16" s="263" t="s">
        <v>68</v>
      </c>
      <c r="L16" s="264"/>
      <c r="M16" s="261" t="s">
        <v>226</v>
      </c>
      <c r="N16" s="262"/>
      <c r="O16" s="262"/>
      <c r="P16" s="262"/>
      <c r="Q16" s="262"/>
      <c r="R16" s="262"/>
    </row>
    <row r="17" spans="1:18" x14ac:dyDescent="0.2">
      <c r="A17" s="88" t="s">
        <v>33</v>
      </c>
      <c r="B17" s="87" t="s">
        <v>34</v>
      </c>
      <c r="C17" s="101">
        <v>1</v>
      </c>
      <c r="D17" s="90">
        <v>2</v>
      </c>
      <c r="E17" s="101">
        <v>3</v>
      </c>
      <c r="F17" s="93" t="s">
        <v>57</v>
      </c>
      <c r="G17" s="93" t="s">
        <v>58</v>
      </c>
      <c r="H17" s="93" t="s">
        <v>59</v>
      </c>
      <c r="I17" s="263" t="s">
        <v>60</v>
      </c>
      <c r="J17" s="264"/>
      <c r="K17" s="263" t="s">
        <v>61</v>
      </c>
      <c r="L17" s="264"/>
      <c r="M17" s="261"/>
      <c r="N17" s="262"/>
      <c r="O17" s="262"/>
      <c r="P17" s="262"/>
      <c r="Q17" s="262"/>
      <c r="R17" s="262"/>
    </row>
    <row r="18" spans="1:18" ht="25.5" customHeight="1" x14ac:dyDescent="0.2">
      <c r="A18" s="89" t="s">
        <v>197</v>
      </c>
      <c r="B18" s="87">
        <v>1</v>
      </c>
      <c r="C18" s="142">
        <f>D18+E18+F18+G18+H18+I18+K18</f>
        <v>55</v>
      </c>
      <c r="D18" s="145">
        <f t="shared" ref="D18:K18" si="4">D19+D20+D21+D22+D23</f>
        <v>9</v>
      </c>
      <c r="E18" s="145">
        <f t="shared" si="4"/>
        <v>2</v>
      </c>
      <c r="F18" s="145">
        <f t="shared" si="4"/>
        <v>33</v>
      </c>
      <c r="G18" s="145">
        <f t="shared" si="4"/>
        <v>4</v>
      </c>
      <c r="H18" s="145">
        <f t="shared" si="4"/>
        <v>2</v>
      </c>
      <c r="I18" s="285">
        <f t="shared" si="4"/>
        <v>0</v>
      </c>
      <c r="J18" s="286"/>
      <c r="K18" s="285">
        <f t="shared" si="4"/>
        <v>5</v>
      </c>
      <c r="L18" s="286"/>
      <c r="M18" s="261"/>
      <c r="N18" s="262"/>
      <c r="O18" s="262"/>
      <c r="P18" s="262"/>
      <c r="Q18" s="262"/>
      <c r="R18" s="262"/>
    </row>
    <row r="19" spans="1:18" ht="16.5" customHeight="1" x14ac:dyDescent="0.2">
      <c r="A19" s="97" t="s">
        <v>122</v>
      </c>
      <c r="B19" s="87">
        <v>2</v>
      </c>
      <c r="C19" s="138">
        <f t="shared" ref="C19:C23" si="5">D19+E19+F19+G19+H19+I19+K19</f>
        <v>0</v>
      </c>
      <c r="D19" s="90">
        <v>0</v>
      </c>
      <c r="E19" s="139">
        <v>0</v>
      </c>
      <c r="F19" s="139">
        <v>0</v>
      </c>
      <c r="G19" s="139">
        <v>0</v>
      </c>
      <c r="H19" s="139">
        <v>0</v>
      </c>
      <c r="I19" s="263" t="s">
        <v>209</v>
      </c>
      <c r="J19" s="264"/>
      <c r="K19" s="263" t="s">
        <v>209</v>
      </c>
      <c r="L19" s="264"/>
      <c r="M19" s="261"/>
      <c r="N19" s="262"/>
      <c r="O19" s="262"/>
      <c r="P19" s="262"/>
      <c r="Q19" s="262"/>
      <c r="R19" s="262"/>
    </row>
    <row r="20" spans="1:18" ht="16.5" customHeight="1" x14ac:dyDescent="0.2">
      <c r="A20" s="97" t="s">
        <v>123</v>
      </c>
      <c r="B20" s="87">
        <v>3</v>
      </c>
      <c r="C20" s="138">
        <f t="shared" si="5"/>
        <v>0</v>
      </c>
      <c r="D20" s="90">
        <v>0</v>
      </c>
      <c r="E20" s="101">
        <v>0</v>
      </c>
      <c r="F20" s="93" t="s">
        <v>209</v>
      </c>
      <c r="G20" s="93" t="s">
        <v>209</v>
      </c>
      <c r="H20" s="93" t="s">
        <v>209</v>
      </c>
      <c r="I20" s="263" t="s">
        <v>209</v>
      </c>
      <c r="J20" s="264"/>
      <c r="K20" s="263" t="s">
        <v>209</v>
      </c>
      <c r="L20" s="264"/>
      <c r="M20" s="261"/>
      <c r="N20" s="262"/>
      <c r="O20" s="262"/>
      <c r="P20" s="262"/>
      <c r="Q20" s="262"/>
      <c r="R20" s="262"/>
    </row>
    <row r="21" spans="1:18" ht="16.5" customHeight="1" x14ac:dyDescent="0.2">
      <c r="A21" s="97" t="s">
        <v>124</v>
      </c>
      <c r="B21" s="87">
        <v>4</v>
      </c>
      <c r="C21" s="138">
        <f t="shared" si="5"/>
        <v>0</v>
      </c>
      <c r="D21" s="90">
        <v>0</v>
      </c>
      <c r="E21" s="101">
        <v>0</v>
      </c>
      <c r="F21" s="93" t="s">
        <v>209</v>
      </c>
      <c r="G21" s="93" t="s">
        <v>209</v>
      </c>
      <c r="H21" s="93" t="s">
        <v>209</v>
      </c>
      <c r="I21" s="263" t="s">
        <v>209</v>
      </c>
      <c r="J21" s="264"/>
      <c r="K21" s="263" t="s">
        <v>209</v>
      </c>
      <c r="L21" s="264"/>
      <c r="M21" s="261"/>
      <c r="N21" s="262"/>
      <c r="O21" s="262"/>
      <c r="P21" s="262"/>
      <c r="Q21" s="262"/>
      <c r="R21" s="262"/>
    </row>
    <row r="22" spans="1:18" ht="16.5" customHeight="1" x14ac:dyDescent="0.2">
      <c r="A22" s="97" t="s">
        <v>125</v>
      </c>
      <c r="B22" s="87">
        <v>5</v>
      </c>
      <c r="C22" s="157">
        <f>D22+E22+F22+G22+H22+I22+K22</f>
        <v>12</v>
      </c>
      <c r="D22" s="90">
        <v>5</v>
      </c>
      <c r="E22" s="101">
        <v>0</v>
      </c>
      <c r="F22" s="93" t="s">
        <v>207</v>
      </c>
      <c r="G22" s="93" t="s">
        <v>208</v>
      </c>
      <c r="H22" s="93" t="s">
        <v>209</v>
      </c>
      <c r="I22" s="263" t="s">
        <v>209</v>
      </c>
      <c r="J22" s="264"/>
      <c r="K22" s="263" t="s">
        <v>208</v>
      </c>
      <c r="L22" s="264"/>
      <c r="M22" s="261"/>
      <c r="N22" s="262"/>
      <c r="O22" s="262"/>
      <c r="P22" s="262"/>
      <c r="Q22" s="262"/>
      <c r="R22" s="262"/>
    </row>
    <row r="23" spans="1:18" ht="16.5" customHeight="1" x14ac:dyDescent="0.2">
      <c r="A23" s="97" t="s">
        <v>126</v>
      </c>
      <c r="B23" s="87">
        <v>6</v>
      </c>
      <c r="C23" s="138">
        <f t="shared" si="5"/>
        <v>43</v>
      </c>
      <c r="D23" s="90">
        <v>4</v>
      </c>
      <c r="E23" s="101">
        <v>2</v>
      </c>
      <c r="F23" s="93" t="s">
        <v>218</v>
      </c>
      <c r="G23" s="93" t="s">
        <v>208</v>
      </c>
      <c r="H23" s="93" t="s">
        <v>208</v>
      </c>
      <c r="I23" s="263" t="s">
        <v>209</v>
      </c>
      <c r="J23" s="264"/>
      <c r="K23" s="263" t="s">
        <v>207</v>
      </c>
      <c r="L23" s="264"/>
      <c r="M23" s="261"/>
      <c r="N23" s="262"/>
      <c r="O23" s="262"/>
      <c r="P23" s="262"/>
      <c r="Q23" s="262"/>
      <c r="R23" s="262"/>
    </row>
    <row r="24" spans="1:18" x14ac:dyDescent="0.2">
      <c r="A24" s="18" t="s">
        <v>198</v>
      </c>
      <c r="B24" s="13"/>
      <c r="C24" s="13"/>
      <c r="D24" s="13"/>
      <c r="E24" s="13"/>
      <c r="F24" s="13"/>
      <c r="G24" s="13"/>
      <c r="H24" s="13"/>
      <c r="I24" s="13"/>
    </row>
    <row r="26" spans="1:18" x14ac:dyDescent="0.2">
      <c r="A26" s="100" t="s">
        <v>117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8" x14ac:dyDescent="0.2">
      <c r="A27" s="289" t="s">
        <v>22</v>
      </c>
      <c r="B27" s="274" t="s">
        <v>79</v>
      </c>
      <c r="C27" s="287" t="s">
        <v>119</v>
      </c>
      <c r="D27" s="280" t="s">
        <v>23</v>
      </c>
      <c r="F27" s="267" t="s">
        <v>24</v>
      </c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1:18" ht="17.25" customHeight="1" x14ac:dyDescent="0.2">
      <c r="A28" s="290"/>
      <c r="B28" s="275"/>
      <c r="C28" s="288"/>
      <c r="D28" s="281"/>
      <c r="F28" s="283" t="s">
        <v>26</v>
      </c>
      <c r="G28" s="102"/>
      <c r="H28" s="283" t="s">
        <v>27</v>
      </c>
      <c r="I28" s="102"/>
      <c r="J28" s="283" t="s">
        <v>28</v>
      </c>
      <c r="K28" s="102"/>
      <c r="L28" s="283" t="s">
        <v>29</v>
      </c>
      <c r="M28" s="102"/>
      <c r="N28" s="283" t="s">
        <v>30</v>
      </c>
      <c r="O28" s="102"/>
      <c r="P28" s="277" t="s">
        <v>174</v>
      </c>
      <c r="Q28" s="19"/>
    </row>
    <row r="29" spans="1:18" ht="20.25" customHeight="1" x14ac:dyDescent="0.2">
      <c r="A29" s="291"/>
      <c r="B29" s="276"/>
      <c r="C29" s="279"/>
      <c r="D29" s="282"/>
      <c r="E29" s="87" t="s">
        <v>32</v>
      </c>
      <c r="F29" s="284"/>
      <c r="G29" s="88" t="s">
        <v>25</v>
      </c>
      <c r="H29" s="284"/>
      <c r="I29" s="88" t="s">
        <v>25</v>
      </c>
      <c r="J29" s="284"/>
      <c r="K29" s="88" t="s">
        <v>25</v>
      </c>
      <c r="L29" s="284"/>
      <c r="M29" s="88" t="s">
        <v>25</v>
      </c>
      <c r="N29" s="284"/>
      <c r="O29" s="88" t="s">
        <v>25</v>
      </c>
      <c r="P29" s="278"/>
      <c r="Q29" s="88" t="s">
        <v>25</v>
      </c>
    </row>
    <row r="30" spans="1:18" x14ac:dyDescent="0.2">
      <c r="A30" s="88" t="s">
        <v>33</v>
      </c>
      <c r="B30" s="87" t="s">
        <v>34</v>
      </c>
      <c r="C30" s="101">
        <v>1</v>
      </c>
      <c r="D30" s="103">
        <v>2</v>
      </c>
      <c r="E30" s="101">
        <v>3</v>
      </c>
      <c r="F30" s="103">
        <v>4</v>
      </c>
      <c r="G30" s="101">
        <v>5</v>
      </c>
      <c r="H30" s="103">
        <v>6</v>
      </c>
      <c r="I30" s="101">
        <v>7</v>
      </c>
      <c r="J30" s="103">
        <v>8</v>
      </c>
      <c r="K30" s="101">
        <v>9</v>
      </c>
      <c r="L30" s="103">
        <v>10</v>
      </c>
      <c r="M30" s="101">
        <v>11</v>
      </c>
      <c r="N30" s="103">
        <v>12</v>
      </c>
      <c r="O30" s="101">
        <v>13</v>
      </c>
      <c r="P30" s="103">
        <v>14</v>
      </c>
      <c r="Q30" s="104">
        <v>15</v>
      </c>
    </row>
    <row r="31" spans="1:18" ht="27" customHeight="1" x14ac:dyDescent="0.2">
      <c r="A31" s="89" t="s">
        <v>199</v>
      </c>
      <c r="B31" s="87">
        <v>1</v>
      </c>
      <c r="C31" s="90">
        <f>C32+C33+C34+C35+C36</f>
        <v>55</v>
      </c>
      <c r="D31" s="146">
        <f>D36+D35+D34+D33+D32</f>
        <v>3867</v>
      </c>
      <c r="E31" s="146">
        <f t="shared" ref="E31:Q31" si="6">E36+E35+E34+E33+E32</f>
        <v>1546</v>
      </c>
      <c r="F31" s="146">
        <f t="shared" si="6"/>
        <v>1811</v>
      </c>
      <c r="G31" s="146">
        <f t="shared" si="6"/>
        <v>668</v>
      </c>
      <c r="H31" s="146">
        <f t="shared" si="6"/>
        <v>1016</v>
      </c>
      <c r="I31" s="146">
        <f t="shared" si="6"/>
        <v>400</v>
      </c>
      <c r="J31" s="146">
        <f t="shared" si="6"/>
        <v>734</v>
      </c>
      <c r="K31" s="146">
        <f t="shared" si="6"/>
        <v>301</v>
      </c>
      <c r="L31" s="146">
        <f t="shared" si="6"/>
        <v>269</v>
      </c>
      <c r="M31" s="146">
        <f t="shared" si="6"/>
        <v>132</v>
      </c>
      <c r="N31" s="146">
        <f t="shared" si="6"/>
        <v>36</v>
      </c>
      <c r="O31" s="146">
        <f t="shared" si="6"/>
        <v>42</v>
      </c>
      <c r="P31" s="146">
        <f t="shared" si="6"/>
        <v>3</v>
      </c>
      <c r="Q31" s="201">
        <f t="shared" si="6"/>
        <v>1</v>
      </c>
    </row>
    <row r="32" spans="1:18" ht="16.5" customHeight="1" x14ac:dyDescent="0.2">
      <c r="A32" s="97" t="s">
        <v>122</v>
      </c>
      <c r="B32" s="87">
        <v>2</v>
      </c>
      <c r="C32" s="143">
        <v>0</v>
      </c>
      <c r="D32" s="146">
        <v>0</v>
      </c>
      <c r="E32" s="146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7">
        <v>0</v>
      </c>
      <c r="Q32" s="148">
        <v>0</v>
      </c>
    </row>
    <row r="33" spans="1:17" ht="16.5" customHeight="1" x14ac:dyDescent="0.2">
      <c r="A33" s="97" t="s">
        <v>123</v>
      </c>
      <c r="B33" s="87">
        <v>3</v>
      </c>
      <c r="C33" s="143">
        <v>0</v>
      </c>
      <c r="D33" s="146">
        <v>0</v>
      </c>
      <c r="E33" s="146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8">
        <v>0</v>
      </c>
    </row>
    <row r="34" spans="1:17" ht="16.5" customHeight="1" x14ac:dyDescent="0.2">
      <c r="A34" s="97" t="s">
        <v>124</v>
      </c>
      <c r="B34" s="87">
        <v>4</v>
      </c>
      <c r="C34" s="143">
        <v>0</v>
      </c>
      <c r="D34" s="146">
        <v>0</v>
      </c>
      <c r="E34" s="146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7">
        <v>0</v>
      </c>
      <c r="Q34" s="148">
        <v>0</v>
      </c>
    </row>
    <row r="35" spans="1:17" ht="16.5" customHeight="1" x14ac:dyDescent="0.2">
      <c r="A35" s="97" t="s">
        <v>125</v>
      </c>
      <c r="B35" s="87">
        <v>5</v>
      </c>
      <c r="C35" s="143">
        <v>12</v>
      </c>
      <c r="D35" s="146">
        <v>834</v>
      </c>
      <c r="E35" s="146">
        <v>237</v>
      </c>
      <c r="F35" s="147">
        <v>347</v>
      </c>
      <c r="G35" s="147">
        <v>88</v>
      </c>
      <c r="H35" s="147">
        <v>242</v>
      </c>
      <c r="I35" s="147">
        <v>80</v>
      </c>
      <c r="J35" s="147">
        <v>149</v>
      </c>
      <c r="K35" s="147">
        <v>41</v>
      </c>
      <c r="L35" s="147">
        <v>74</v>
      </c>
      <c r="M35" s="147">
        <v>25</v>
      </c>
      <c r="N35" s="147">
        <v>21</v>
      </c>
      <c r="O35" s="147">
        <v>0</v>
      </c>
      <c r="P35" s="147">
        <v>3</v>
      </c>
      <c r="Q35" s="148">
        <v>1</v>
      </c>
    </row>
    <row r="36" spans="1:17" ht="16.5" customHeight="1" x14ac:dyDescent="0.2">
      <c r="A36" s="97" t="s">
        <v>126</v>
      </c>
      <c r="B36" s="88">
        <v>6</v>
      </c>
      <c r="C36" s="144">
        <v>43</v>
      </c>
      <c r="D36" s="158">
        <v>3033</v>
      </c>
      <c r="E36" s="158">
        <v>1309</v>
      </c>
      <c r="F36" s="158">
        <v>1464</v>
      </c>
      <c r="G36" s="158">
        <v>580</v>
      </c>
      <c r="H36" s="158">
        <v>774</v>
      </c>
      <c r="I36" s="158">
        <v>320</v>
      </c>
      <c r="J36" s="158">
        <v>585</v>
      </c>
      <c r="K36" s="158">
        <v>260</v>
      </c>
      <c r="L36" s="158">
        <v>195</v>
      </c>
      <c r="M36" s="158">
        <v>107</v>
      </c>
      <c r="N36" s="158">
        <v>15</v>
      </c>
      <c r="O36" s="158">
        <v>42</v>
      </c>
      <c r="P36" s="158">
        <v>0</v>
      </c>
      <c r="Q36" s="158">
        <v>0</v>
      </c>
    </row>
    <row r="37" spans="1:17" x14ac:dyDescent="0.2">
      <c r="A37" s="18" t="s">
        <v>200</v>
      </c>
    </row>
  </sheetData>
  <mergeCells count="42">
    <mergeCell ref="B27:B29"/>
    <mergeCell ref="C27:C29"/>
    <mergeCell ref="A27:A29"/>
    <mergeCell ref="A15:A16"/>
    <mergeCell ref="C15:C16"/>
    <mergeCell ref="B15:B16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K16:L16"/>
    <mergeCell ref="I17:J17"/>
    <mergeCell ref="I18:J18"/>
    <mergeCell ref="I19:J19"/>
    <mergeCell ref="I20:J20"/>
    <mergeCell ref="I21:J21"/>
    <mergeCell ref="K18:L18"/>
    <mergeCell ref="D15:L15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M16:R23"/>
    <mergeCell ref="I22:J22"/>
    <mergeCell ref="I23:J23"/>
    <mergeCell ref="K22:L22"/>
    <mergeCell ref="K23:L23"/>
    <mergeCell ref="K17:L17"/>
    <mergeCell ref="K19:L19"/>
    <mergeCell ref="K20:L20"/>
    <mergeCell ref="K21:L21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2"/>
  <sheetViews>
    <sheetView view="pageBreakPreview" zoomScale="115" zoomScaleNormal="100" zoomScaleSheetLayoutView="115" workbookViewId="0">
      <selection activeCell="M21" sqref="M21"/>
    </sheetView>
  </sheetViews>
  <sheetFormatPr defaultRowHeight="12.75" x14ac:dyDescent="0.2"/>
  <cols>
    <col min="1" max="1" width="23.140625" style="2" customWidth="1"/>
    <col min="2" max="2" width="5.85546875" style="2" customWidth="1"/>
    <col min="3" max="14" width="10.85546875" style="2" customWidth="1"/>
    <col min="15" max="19" width="6.7109375" style="2" customWidth="1"/>
    <col min="20" max="16384" width="9.1406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ht="20.25" customHeight="1" x14ac:dyDescent="0.25">
      <c r="A2" s="3" t="s">
        <v>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0.25" customHeight="1" x14ac:dyDescent="0.2">
      <c r="A3" s="289" t="s">
        <v>113</v>
      </c>
      <c r="B3" s="274" t="s">
        <v>79</v>
      </c>
      <c r="C3" s="283" t="s">
        <v>23</v>
      </c>
      <c r="D3" s="6"/>
      <c r="E3" s="267" t="s">
        <v>69</v>
      </c>
      <c r="F3" s="267"/>
      <c r="G3" s="267"/>
      <c r="H3" s="267"/>
      <c r="I3" s="267"/>
      <c r="J3" s="267"/>
      <c r="K3" s="267"/>
      <c r="L3" s="267"/>
      <c r="M3" s="267"/>
      <c r="N3" s="267"/>
    </row>
    <row r="4" spans="1:19" s="5" customFormat="1" ht="12.75" customHeight="1" x14ac:dyDescent="0.25">
      <c r="A4" s="290"/>
      <c r="B4" s="275"/>
      <c r="C4" s="293"/>
      <c r="D4" s="267" t="s">
        <v>25</v>
      </c>
      <c r="E4" s="292" t="s">
        <v>70</v>
      </c>
      <c r="F4" s="15"/>
      <c r="G4" s="292" t="s">
        <v>71</v>
      </c>
      <c r="H4" s="15"/>
      <c r="I4" s="292" t="s">
        <v>72</v>
      </c>
      <c r="J4" s="15"/>
      <c r="K4" s="292" t="s">
        <v>73</v>
      </c>
      <c r="L4" s="15"/>
      <c r="M4" s="292" t="s">
        <v>74</v>
      </c>
      <c r="N4" s="15"/>
    </row>
    <row r="5" spans="1:19" s="5" customFormat="1" ht="15.75" customHeight="1" x14ac:dyDescent="0.25">
      <c r="A5" s="291"/>
      <c r="B5" s="276"/>
      <c r="C5" s="284"/>
      <c r="D5" s="267"/>
      <c r="E5" s="267"/>
      <c r="F5" s="16" t="s">
        <v>121</v>
      </c>
      <c r="G5" s="267"/>
      <c r="H5" s="16" t="s">
        <v>121</v>
      </c>
      <c r="I5" s="267"/>
      <c r="J5" s="16" t="s">
        <v>121</v>
      </c>
      <c r="K5" s="267"/>
      <c r="L5" s="16" t="s">
        <v>121</v>
      </c>
      <c r="M5" s="267"/>
      <c r="N5" s="16" t="s">
        <v>121</v>
      </c>
    </row>
    <row r="6" spans="1:19" ht="18" customHeight="1" x14ac:dyDescent="0.2">
      <c r="A6" s="7" t="s">
        <v>33</v>
      </c>
      <c r="B6" s="7" t="s">
        <v>34</v>
      </c>
      <c r="C6" s="7">
        <v>1</v>
      </c>
      <c r="D6" s="7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6">
        <v>12</v>
      </c>
    </row>
    <row r="7" spans="1:19" ht="19.5" customHeight="1" x14ac:dyDescent="0.2">
      <c r="A7" s="8" t="s">
        <v>180</v>
      </c>
      <c r="B7" s="7">
        <v>1</v>
      </c>
      <c r="C7" s="64">
        <f>C8+C9+C10+C11+C12+C13+C14+C15+C16+C17+C18+C19+C20</f>
        <v>684</v>
      </c>
      <c r="D7" s="64">
        <f>D8+D9+D10+D11+D12+D13+D14+D15+D16+D17+D18+D19+D20</f>
        <v>345</v>
      </c>
      <c r="E7" s="64">
        <f t="shared" ref="E7:N7" si="0">E8+E9+E10+E11+E12+E13+E14+E15+E16+E17+E18+E19+E20</f>
        <v>24</v>
      </c>
      <c r="F7" s="64">
        <f t="shared" si="0"/>
        <v>14</v>
      </c>
      <c r="G7" s="64">
        <f t="shared" si="0"/>
        <v>175</v>
      </c>
      <c r="H7" s="64">
        <f t="shared" si="0"/>
        <v>73</v>
      </c>
      <c r="I7" s="64">
        <f t="shared" si="0"/>
        <v>203</v>
      </c>
      <c r="J7" s="64">
        <f t="shared" si="0"/>
        <v>85</v>
      </c>
      <c r="K7" s="64">
        <f t="shared" si="0"/>
        <v>260</v>
      </c>
      <c r="L7" s="64">
        <f t="shared" si="0"/>
        <v>157</v>
      </c>
      <c r="M7" s="64">
        <f t="shared" si="0"/>
        <v>22</v>
      </c>
      <c r="N7" s="64">
        <f t="shared" si="0"/>
        <v>16</v>
      </c>
    </row>
    <row r="8" spans="1:19" ht="19.5" customHeight="1" x14ac:dyDescent="0.2">
      <c r="A8" s="9" t="s">
        <v>80</v>
      </c>
      <c r="B8" s="7">
        <v>2</v>
      </c>
      <c r="C8" s="64">
        <f t="shared" ref="C8:C20" si="1">E8+G8+I8+K8+M8</f>
        <v>0</v>
      </c>
      <c r="D8" s="64">
        <f t="shared" ref="D8:D20" si="2">F8+H8+J8+L8+N8</f>
        <v>0</v>
      </c>
      <c r="E8" s="65">
        <v>0</v>
      </c>
      <c r="F8" s="66">
        <v>0</v>
      </c>
      <c r="G8" s="65">
        <v>0</v>
      </c>
      <c r="H8" s="66">
        <v>0</v>
      </c>
      <c r="I8" s="65">
        <v>0</v>
      </c>
      <c r="J8" s="66">
        <v>0</v>
      </c>
      <c r="K8" s="65">
        <v>0</v>
      </c>
      <c r="L8" s="65">
        <v>0</v>
      </c>
      <c r="M8" s="65">
        <v>0</v>
      </c>
      <c r="N8" s="65">
        <v>0</v>
      </c>
    </row>
    <row r="9" spans="1:19" ht="19.5" customHeight="1" x14ac:dyDescent="0.2">
      <c r="A9" s="10" t="s">
        <v>90</v>
      </c>
      <c r="B9" s="7">
        <v>3</v>
      </c>
      <c r="C9" s="64">
        <f t="shared" si="1"/>
        <v>188</v>
      </c>
      <c r="D9" s="64">
        <f t="shared" si="2"/>
        <v>88</v>
      </c>
      <c r="E9" s="65">
        <v>15</v>
      </c>
      <c r="F9" s="65">
        <v>9</v>
      </c>
      <c r="G9" s="65">
        <v>134</v>
      </c>
      <c r="H9" s="65">
        <v>60</v>
      </c>
      <c r="I9" s="65">
        <v>36</v>
      </c>
      <c r="J9" s="65">
        <v>18</v>
      </c>
      <c r="K9" s="65">
        <v>3</v>
      </c>
      <c r="L9" s="65">
        <v>1</v>
      </c>
      <c r="M9" s="65">
        <v>0</v>
      </c>
      <c r="N9" s="65">
        <v>0</v>
      </c>
      <c r="S9" s="17"/>
    </row>
    <row r="10" spans="1:19" ht="19.5" customHeight="1" x14ac:dyDescent="0.2">
      <c r="A10" s="10" t="s">
        <v>54</v>
      </c>
      <c r="B10" s="7">
        <v>4</v>
      </c>
      <c r="C10" s="64">
        <f t="shared" si="1"/>
        <v>271</v>
      </c>
      <c r="D10" s="64">
        <f t="shared" si="2"/>
        <v>158</v>
      </c>
      <c r="E10" s="65">
        <v>0</v>
      </c>
      <c r="F10" s="65">
        <v>0</v>
      </c>
      <c r="G10" s="65">
        <v>6</v>
      </c>
      <c r="H10" s="65">
        <v>2</v>
      </c>
      <c r="I10" s="65">
        <v>60</v>
      </c>
      <c r="J10" s="65">
        <v>28</v>
      </c>
      <c r="K10" s="65">
        <v>184</v>
      </c>
      <c r="L10" s="65">
        <v>113</v>
      </c>
      <c r="M10" s="65">
        <v>21</v>
      </c>
      <c r="N10" s="65">
        <v>15</v>
      </c>
    </row>
    <row r="11" spans="1:19" ht="19.5" customHeight="1" x14ac:dyDescent="0.2">
      <c r="A11" s="9" t="s">
        <v>55</v>
      </c>
      <c r="B11" s="7">
        <v>5</v>
      </c>
      <c r="C11" s="64">
        <f t="shared" si="1"/>
        <v>161</v>
      </c>
      <c r="D11" s="64">
        <f t="shared" si="2"/>
        <v>69</v>
      </c>
      <c r="E11" s="65"/>
      <c r="F11" s="65"/>
      <c r="G11" s="65">
        <v>13</v>
      </c>
      <c r="H11" s="65">
        <v>1</v>
      </c>
      <c r="I11" s="65">
        <v>85</v>
      </c>
      <c r="J11" s="65">
        <v>29</v>
      </c>
      <c r="K11" s="65">
        <v>63</v>
      </c>
      <c r="L11" s="65">
        <v>39</v>
      </c>
      <c r="M11" s="65">
        <v>0</v>
      </c>
      <c r="N11" s="65">
        <v>0</v>
      </c>
    </row>
    <row r="12" spans="1:19" ht="19.5" customHeight="1" x14ac:dyDescent="0.2">
      <c r="A12" s="9" t="s">
        <v>81</v>
      </c>
      <c r="B12" s="7">
        <v>6</v>
      </c>
      <c r="C12" s="64">
        <f t="shared" si="1"/>
        <v>9</v>
      </c>
      <c r="D12" s="64">
        <f t="shared" si="2"/>
        <v>5</v>
      </c>
      <c r="E12" s="65">
        <v>0</v>
      </c>
      <c r="F12" s="65">
        <v>0</v>
      </c>
      <c r="G12" s="65">
        <v>1</v>
      </c>
      <c r="H12" s="65">
        <v>0</v>
      </c>
      <c r="I12" s="65">
        <v>4</v>
      </c>
      <c r="J12" s="65">
        <v>1</v>
      </c>
      <c r="K12" s="65">
        <v>3</v>
      </c>
      <c r="L12" s="65">
        <v>3</v>
      </c>
      <c r="M12" s="65">
        <v>1</v>
      </c>
      <c r="N12" s="65">
        <v>1</v>
      </c>
    </row>
    <row r="13" spans="1:19" ht="19.5" customHeight="1" x14ac:dyDescent="0.2">
      <c r="A13" s="9" t="s">
        <v>82</v>
      </c>
      <c r="B13" s="7">
        <v>7</v>
      </c>
      <c r="C13" s="64">
        <f t="shared" si="1"/>
        <v>19</v>
      </c>
      <c r="D13" s="64">
        <f t="shared" si="2"/>
        <v>8</v>
      </c>
      <c r="E13" s="65">
        <v>2</v>
      </c>
      <c r="F13" s="65">
        <v>0</v>
      </c>
      <c r="G13" s="65">
        <v>9</v>
      </c>
      <c r="H13" s="65">
        <v>3</v>
      </c>
      <c r="I13" s="65">
        <v>6</v>
      </c>
      <c r="J13" s="65">
        <v>4</v>
      </c>
      <c r="K13" s="65">
        <v>2</v>
      </c>
      <c r="L13" s="65">
        <v>1</v>
      </c>
      <c r="M13" s="65">
        <v>0</v>
      </c>
      <c r="N13" s="65">
        <v>0</v>
      </c>
    </row>
    <row r="14" spans="1:19" ht="19.5" customHeight="1" x14ac:dyDescent="0.2">
      <c r="A14" s="9" t="s">
        <v>83</v>
      </c>
      <c r="B14" s="7">
        <v>8</v>
      </c>
      <c r="C14" s="64">
        <f t="shared" si="1"/>
        <v>14</v>
      </c>
      <c r="D14" s="64">
        <f t="shared" si="2"/>
        <v>4</v>
      </c>
      <c r="E14" s="67">
        <v>1</v>
      </c>
      <c r="F14" s="67">
        <v>0</v>
      </c>
      <c r="G14" s="67">
        <v>4</v>
      </c>
      <c r="H14" s="67">
        <v>2</v>
      </c>
      <c r="I14" s="67">
        <v>5</v>
      </c>
      <c r="J14" s="67">
        <v>2</v>
      </c>
      <c r="K14" s="67">
        <v>4</v>
      </c>
      <c r="L14" s="67">
        <v>0</v>
      </c>
      <c r="M14" s="67">
        <v>0</v>
      </c>
      <c r="N14" s="67">
        <v>0</v>
      </c>
    </row>
    <row r="15" spans="1:19" ht="19.5" customHeight="1" x14ac:dyDescent="0.2">
      <c r="A15" s="9" t="s">
        <v>84</v>
      </c>
      <c r="B15" s="7">
        <v>9</v>
      </c>
      <c r="C15" s="64">
        <f t="shared" si="1"/>
        <v>8</v>
      </c>
      <c r="D15" s="64">
        <f t="shared" si="2"/>
        <v>3</v>
      </c>
      <c r="E15" s="67">
        <v>0</v>
      </c>
      <c r="F15" s="67">
        <v>0</v>
      </c>
      <c r="G15" s="67">
        <v>4</v>
      </c>
      <c r="H15" s="67">
        <v>2</v>
      </c>
      <c r="I15" s="67">
        <v>4</v>
      </c>
      <c r="J15" s="67">
        <v>1</v>
      </c>
      <c r="K15" s="67">
        <v>0</v>
      </c>
      <c r="L15" s="67">
        <v>0</v>
      </c>
      <c r="M15" s="67">
        <v>0</v>
      </c>
      <c r="N15" s="67">
        <v>0</v>
      </c>
    </row>
    <row r="16" spans="1:19" ht="19.5" customHeight="1" x14ac:dyDescent="0.2">
      <c r="A16" s="9" t="s">
        <v>85</v>
      </c>
      <c r="B16" s="7">
        <v>10</v>
      </c>
      <c r="C16" s="64">
        <f t="shared" si="1"/>
        <v>7</v>
      </c>
      <c r="D16" s="64">
        <f t="shared" si="2"/>
        <v>5</v>
      </c>
      <c r="E16" s="67">
        <v>0</v>
      </c>
      <c r="F16" s="67">
        <v>0</v>
      </c>
      <c r="G16" s="67">
        <v>3</v>
      </c>
      <c r="H16" s="67">
        <v>3</v>
      </c>
      <c r="I16" s="67">
        <v>3</v>
      </c>
      <c r="J16" s="67">
        <v>2</v>
      </c>
      <c r="K16" s="67">
        <v>1</v>
      </c>
      <c r="L16" s="67">
        <v>0</v>
      </c>
      <c r="M16" s="67">
        <v>0</v>
      </c>
      <c r="N16" s="67">
        <v>0</v>
      </c>
    </row>
    <row r="17" spans="1:14" ht="19.5" customHeight="1" x14ac:dyDescent="0.2">
      <c r="A17" s="9" t="s">
        <v>86</v>
      </c>
      <c r="B17" s="7">
        <v>11</v>
      </c>
      <c r="C17" s="64">
        <f t="shared" si="1"/>
        <v>4</v>
      </c>
      <c r="D17" s="64">
        <f t="shared" si="2"/>
        <v>3</v>
      </c>
      <c r="E17" s="67">
        <v>4</v>
      </c>
      <c r="F17" s="67">
        <v>3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</row>
    <row r="18" spans="1:14" ht="19.5" customHeight="1" x14ac:dyDescent="0.2">
      <c r="A18" s="9" t="s">
        <v>87</v>
      </c>
      <c r="B18" s="7">
        <v>12</v>
      </c>
      <c r="C18" s="64">
        <f t="shared" si="1"/>
        <v>3</v>
      </c>
      <c r="D18" s="64">
        <f t="shared" si="2"/>
        <v>2</v>
      </c>
      <c r="E18" s="67">
        <v>2</v>
      </c>
      <c r="F18" s="67">
        <v>2</v>
      </c>
      <c r="G18" s="67">
        <v>1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</row>
    <row r="19" spans="1:14" ht="19.5" customHeight="1" x14ac:dyDescent="0.2">
      <c r="A19" s="9" t="s">
        <v>88</v>
      </c>
      <c r="B19" s="7">
        <v>13</v>
      </c>
      <c r="C19" s="64">
        <f t="shared" si="1"/>
        <v>0</v>
      </c>
      <c r="D19" s="64">
        <f t="shared" si="2"/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</row>
    <row r="20" spans="1:14" ht="19.5" customHeight="1" x14ac:dyDescent="0.2">
      <c r="A20" s="9" t="s">
        <v>89</v>
      </c>
      <c r="B20" s="7">
        <v>14</v>
      </c>
      <c r="C20" s="64">
        <f t="shared" si="1"/>
        <v>0</v>
      </c>
      <c r="D20" s="64">
        <f t="shared" si="2"/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</row>
    <row r="21" spans="1:14" ht="19.5" customHeight="1" x14ac:dyDescent="0.2">
      <c r="A21" s="18" t="s">
        <v>179</v>
      </c>
      <c r="B21" s="11"/>
      <c r="C21" s="11"/>
      <c r="D21" s="11"/>
      <c r="E21" s="11"/>
      <c r="F21" s="11"/>
      <c r="G21" s="11" t="s">
        <v>228</v>
      </c>
      <c r="H21" s="11"/>
      <c r="I21" s="11"/>
      <c r="J21" s="11"/>
      <c r="K21" s="11"/>
      <c r="L21" s="11"/>
      <c r="M21" s="11"/>
      <c r="N21" s="13"/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16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view="pageBreakPreview" zoomScale="115" zoomScaleNormal="100" zoomScaleSheetLayoutView="115" workbookViewId="0">
      <selection activeCell="T17" sqref="T17"/>
    </sheetView>
  </sheetViews>
  <sheetFormatPr defaultRowHeight="14.25" x14ac:dyDescent="0.2"/>
  <cols>
    <col min="1" max="1" width="28.28515625" style="55" customWidth="1"/>
    <col min="2" max="2" width="3.85546875" style="55" bestFit="1" customWidth="1"/>
    <col min="3" max="19" width="6.28515625" style="55" customWidth="1"/>
    <col min="20" max="16384" width="9.140625" style="55"/>
  </cols>
  <sheetData>
    <row r="1" spans="1:19" ht="15" x14ac:dyDescent="0.25">
      <c r="A1" s="53" t="s">
        <v>115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9" s="68" customFormat="1" ht="15" x14ac:dyDescent="0.25">
      <c r="A2" s="53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9" ht="19.5" customHeight="1" x14ac:dyDescent="0.2">
      <c r="A3" s="294" t="s">
        <v>22</v>
      </c>
      <c r="B3" s="244" t="s">
        <v>79</v>
      </c>
      <c r="C3" s="234" t="s">
        <v>23</v>
      </c>
      <c r="D3" s="237" t="s">
        <v>24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9"/>
    </row>
    <row r="4" spans="1:19" ht="19.5" customHeight="1" x14ac:dyDescent="0.2">
      <c r="A4" s="295"/>
      <c r="B4" s="245"/>
      <c r="C4" s="247"/>
      <c r="D4" s="69" t="s">
        <v>141</v>
      </c>
      <c r="E4" s="70">
        <v>5</v>
      </c>
      <c r="F4" s="71" t="s">
        <v>142</v>
      </c>
      <c r="G4" s="71" t="s">
        <v>143</v>
      </c>
      <c r="H4" s="72" t="s">
        <v>144</v>
      </c>
      <c r="I4" s="73" t="s">
        <v>145</v>
      </c>
      <c r="J4" s="70" t="s">
        <v>146</v>
      </c>
      <c r="K4" s="73" t="s">
        <v>81</v>
      </c>
      <c r="L4" s="73" t="s">
        <v>82</v>
      </c>
      <c r="M4" s="73" t="s">
        <v>83</v>
      </c>
      <c r="N4" s="73" t="s">
        <v>84</v>
      </c>
      <c r="O4" s="73" t="s">
        <v>85</v>
      </c>
      <c r="P4" s="73" t="s">
        <v>86</v>
      </c>
      <c r="Q4" s="73" t="s">
        <v>87</v>
      </c>
      <c r="R4" s="73" t="s">
        <v>88</v>
      </c>
      <c r="S4" s="74" t="s">
        <v>89</v>
      </c>
    </row>
    <row r="5" spans="1:19" x14ac:dyDescent="0.2">
      <c r="A5" s="58" t="s">
        <v>33</v>
      </c>
      <c r="B5" s="57" t="s">
        <v>34</v>
      </c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>
        <v>6</v>
      </c>
      <c r="I5" s="57">
        <v>7</v>
      </c>
      <c r="J5" s="57">
        <v>8</v>
      </c>
      <c r="K5" s="57">
        <v>9</v>
      </c>
      <c r="L5" s="57">
        <v>10</v>
      </c>
      <c r="M5" s="57">
        <v>11</v>
      </c>
      <c r="N5" s="57">
        <v>12</v>
      </c>
      <c r="O5" s="57">
        <v>13</v>
      </c>
      <c r="P5" s="57">
        <v>14</v>
      </c>
      <c r="Q5" s="57">
        <v>15</v>
      </c>
      <c r="R5" s="57">
        <v>16</v>
      </c>
      <c r="S5" s="58">
        <v>17</v>
      </c>
    </row>
    <row r="6" spans="1:19" ht="28.5" customHeight="1" x14ac:dyDescent="0.2">
      <c r="A6" s="75" t="s">
        <v>192</v>
      </c>
      <c r="B6" s="57">
        <v>1</v>
      </c>
      <c r="C6" s="76">
        <f>C7+C8+C9+C10+C11+C12</f>
        <v>78</v>
      </c>
      <c r="D6" s="76">
        <f t="shared" ref="D6:I6" si="0">D7+D8+D9+D10+D11+D12</f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v>14</v>
      </c>
      <c r="K6" s="76">
        <v>9</v>
      </c>
      <c r="L6" s="76">
        <v>19</v>
      </c>
      <c r="M6" s="76">
        <v>14</v>
      </c>
      <c r="N6" s="76">
        <v>8</v>
      </c>
      <c r="O6" s="76">
        <v>7</v>
      </c>
      <c r="P6" s="76">
        <v>4</v>
      </c>
      <c r="Q6" s="76">
        <v>3</v>
      </c>
      <c r="R6" s="76">
        <v>0</v>
      </c>
      <c r="S6" s="76">
        <v>0</v>
      </c>
    </row>
    <row r="7" spans="1:19" ht="19.5" customHeight="1" x14ac:dyDescent="0.2">
      <c r="A7" s="59" t="s">
        <v>158</v>
      </c>
      <c r="B7" s="57">
        <v>2</v>
      </c>
      <c r="C7" s="133">
        <f t="shared" ref="C7:C12" si="1">SUM(D7:S7)</f>
        <v>1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9">
        <v>0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</row>
    <row r="8" spans="1:19" ht="19.5" customHeight="1" x14ac:dyDescent="0.2">
      <c r="A8" s="59" t="s">
        <v>159</v>
      </c>
      <c r="B8" s="57">
        <v>3</v>
      </c>
      <c r="C8" s="133">
        <f t="shared" si="1"/>
        <v>48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9">
        <v>0</v>
      </c>
      <c r="J8" s="77">
        <v>13</v>
      </c>
      <c r="K8" s="77">
        <v>7</v>
      </c>
      <c r="L8" s="77">
        <v>13</v>
      </c>
      <c r="M8" s="77">
        <v>7</v>
      </c>
      <c r="N8" s="77">
        <v>4</v>
      </c>
      <c r="O8" s="77">
        <v>3</v>
      </c>
      <c r="P8" s="77">
        <v>0</v>
      </c>
      <c r="Q8" s="77">
        <v>1</v>
      </c>
      <c r="R8" s="77">
        <v>0</v>
      </c>
      <c r="S8" s="77">
        <v>0</v>
      </c>
    </row>
    <row r="9" spans="1:19" ht="19.5" customHeight="1" x14ac:dyDescent="0.2">
      <c r="A9" s="59" t="s">
        <v>160</v>
      </c>
      <c r="B9" s="57">
        <v>4</v>
      </c>
      <c r="C9" s="133">
        <f t="shared" si="1"/>
        <v>22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9">
        <v>0</v>
      </c>
      <c r="J9" s="77"/>
      <c r="K9" s="77">
        <v>2</v>
      </c>
      <c r="L9" s="77">
        <v>4</v>
      </c>
      <c r="M9" s="77">
        <v>6</v>
      </c>
      <c r="N9" s="77">
        <v>3</v>
      </c>
      <c r="O9" s="77">
        <v>1</v>
      </c>
      <c r="P9" s="77">
        <v>4</v>
      </c>
      <c r="Q9" s="77">
        <v>2</v>
      </c>
      <c r="R9" s="77">
        <v>0</v>
      </c>
      <c r="S9" s="77">
        <v>0</v>
      </c>
    </row>
    <row r="10" spans="1:19" ht="19.5" customHeight="1" x14ac:dyDescent="0.2">
      <c r="A10" s="59" t="s">
        <v>161</v>
      </c>
      <c r="B10" s="57">
        <v>5</v>
      </c>
      <c r="C10" s="133">
        <f t="shared" si="1"/>
        <v>5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9">
        <v>0</v>
      </c>
      <c r="J10" s="77"/>
      <c r="K10" s="77">
        <v>0</v>
      </c>
      <c r="L10" s="77">
        <v>1</v>
      </c>
      <c r="M10" s="77">
        <v>1</v>
      </c>
      <c r="N10" s="77">
        <v>1</v>
      </c>
      <c r="O10" s="77">
        <v>2</v>
      </c>
      <c r="P10" s="77">
        <v>0</v>
      </c>
      <c r="Q10" s="77">
        <v>0</v>
      </c>
      <c r="R10" s="77">
        <v>0</v>
      </c>
      <c r="S10" s="77">
        <v>0</v>
      </c>
    </row>
    <row r="11" spans="1:19" ht="19.5" customHeight="1" x14ac:dyDescent="0.2">
      <c r="A11" s="59" t="s">
        <v>162</v>
      </c>
      <c r="B11" s="57">
        <v>6</v>
      </c>
      <c r="C11" s="133">
        <f t="shared" si="1"/>
        <v>2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9">
        <v>0</v>
      </c>
      <c r="J11" s="77"/>
      <c r="K11" s="77">
        <v>0</v>
      </c>
      <c r="L11" s="77">
        <v>1</v>
      </c>
      <c r="M11" s="77">
        <v>0</v>
      </c>
      <c r="N11" s="77">
        <v>0</v>
      </c>
      <c r="O11" s="77">
        <v>1</v>
      </c>
      <c r="P11" s="77">
        <v>0</v>
      </c>
      <c r="Q11" s="77">
        <v>0</v>
      </c>
      <c r="R11" s="77">
        <v>0</v>
      </c>
      <c r="S11" s="77">
        <v>0</v>
      </c>
    </row>
    <row r="12" spans="1:19" ht="19.5" customHeight="1" x14ac:dyDescent="0.2">
      <c r="A12" s="59" t="s">
        <v>157</v>
      </c>
      <c r="B12" s="57">
        <v>7</v>
      </c>
      <c r="C12" s="133">
        <f t="shared" si="1"/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9">
        <v>0</v>
      </c>
      <c r="J12" s="77"/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</row>
    <row r="13" spans="1:19" ht="26.25" customHeight="1" x14ac:dyDescent="0.2">
      <c r="A13" s="80" t="s">
        <v>193</v>
      </c>
      <c r="B13" s="57">
        <v>8</v>
      </c>
      <c r="C13" s="81">
        <f>D13+E13+F13+G13+H13+I13+J13+K13+L13+M13+N13+O13+P13+Q13+R13+S13</f>
        <v>34</v>
      </c>
      <c r="D13" s="81">
        <f t="shared" ref="D13:I13" si="2">SUM(D14:D19)</f>
        <v>0</v>
      </c>
      <c r="E13" s="81">
        <f t="shared" si="2"/>
        <v>0</v>
      </c>
      <c r="F13" s="81">
        <f t="shared" si="2"/>
        <v>0</v>
      </c>
      <c r="G13" s="81">
        <f t="shared" si="2"/>
        <v>0</v>
      </c>
      <c r="H13" s="81">
        <f t="shared" si="2"/>
        <v>0</v>
      </c>
      <c r="I13" s="81">
        <f t="shared" si="2"/>
        <v>0</v>
      </c>
      <c r="J13" s="81">
        <f>J14+J15+J16+J17+J18+J19</f>
        <v>4</v>
      </c>
      <c r="K13" s="81">
        <f t="shared" ref="K13:S13" si="3">K14+K15+K16+K17+K18+K19</f>
        <v>5</v>
      </c>
      <c r="L13" s="81">
        <f t="shared" si="3"/>
        <v>8</v>
      </c>
      <c r="M13" s="81">
        <f t="shared" si="3"/>
        <v>4</v>
      </c>
      <c r="N13" s="81">
        <f t="shared" si="3"/>
        <v>3</v>
      </c>
      <c r="O13" s="81">
        <f t="shared" si="3"/>
        <v>5</v>
      </c>
      <c r="P13" s="81">
        <f t="shared" si="3"/>
        <v>3</v>
      </c>
      <c r="Q13" s="81">
        <f t="shared" si="3"/>
        <v>2</v>
      </c>
      <c r="R13" s="81">
        <f t="shared" si="3"/>
        <v>0</v>
      </c>
      <c r="S13" s="81">
        <f t="shared" si="3"/>
        <v>0</v>
      </c>
    </row>
    <row r="14" spans="1:19" ht="19.5" customHeight="1" x14ac:dyDescent="0.2">
      <c r="A14" s="60" t="s">
        <v>158</v>
      </c>
      <c r="B14" s="57">
        <v>9</v>
      </c>
      <c r="C14" s="81">
        <f t="shared" ref="C14:C19" si="4">D14+E14+F14+G14+H14+I14+J14+K14+L14+M14+N14+O14+P14+Q14+R14+S14</f>
        <v>1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9">
        <v>0</v>
      </c>
      <c r="J14" s="77">
        <v>1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82">
        <v>0</v>
      </c>
      <c r="Q14" s="77">
        <v>0</v>
      </c>
      <c r="R14" s="77">
        <v>0</v>
      </c>
      <c r="S14" s="77">
        <v>0</v>
      </c>
    </row>
    <row r="15" spans="1:19" ht="19.5" customHeight="1" x14ac:dyDescent="0.2">
      <c r="A15" s="60" t="s">
        <v>159</v>
      </c>
      <c r="B15" s="57">
        <v>10</v>
      </c>
      <c r="C15" s="81">
        <f t="shared" si="4"/>
        <v>19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9">
        <v>0</v>
      </c>
      <c r="J15" s="77">
        <v>3</v>
      </c>
      <c r="K15" s="79">
        <v>5</v>
      </c>
      <c r="L15" s="79">
        <v>6</v>
      </c>
      <c r="M15" s="79">
        <v>2</v>
      </c>
      <c r="N15" s="79">
        <v>1</v>
      </c>
      <c r="O15" s="79">
        <v>2</v>
      </c>
      <c r="P15" s="82">
        <v>0</v>
      </c>
      <c r="Q15" s="77">
        <v>0</v>
      </c>
      <c r="R15" s="77">
        <v>0</v>
      </c>
      <c r="S15" s="77">
        <v>0</v>
      </c>
    </row>
    <row r="16" spans="1:19" ht="19.5" customHeight="1" x14ac:dyDescent="0.2">
      <c r="A16" s="60" t="s">
        <v>160</v>
      </c>
      <c r="B16" s="57">
        <v>11</v>
      </c>
      <c r="C16" s="81">
        <f t="shared" si="4"/>
        <v>12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63">
        <v>0</v>
      </c>
      <c r="J16" s="77">
        <v>0</v>
      </c>
      <c r="K16" s="79">
        <v>0</v>
      </c>
      <c r="L16" s="79">
        <v>2</v>
      </c>
      <c r="M16" s="79">
        <v>2</v>
      </c>
      <c r="N16" s="79">
        <v>2</v>
      </c>
      <c r="O16" s="79">
        <v>1</v>
      </c>
      <c r="P16" s="82">
        <v>3</v>
      </c>
      <c r="Q16" s="77">
        <v>2</v>
      </c>
      <c r="R16" s="77">
        <v>0</v>
      </c>
      <c r="S16" s="77">
        <v>0</v>
      </c>
    </row>
    <row r="17" spans="1:19" ht="19.5" customHeight="1" x14ac:dyDescent="0.2">
      <c r="A17" s="60" t="s">
        <v>161</v>
      </c>
      <c r="B17" s="57">
        <v>12</v>
      </c>
      <c r="C17" s="81">
        <f t="shared" si="4"/>
        <v>1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9">
        <v>0</v>
      </c>
      <c r="J17" s="77">
        <v>0</v>
      </c>
      <c r="K17" s="79">
        <v>0</v>
      </c>
      <c r="L17" s="79">
        <v>0</v>
      </c>
      <c r="M17" s="79">
        <v>0</v>
      </c>
      <c r="N17" s="79">
        <v>0</v>
      </c>
      <c r="O17" s="79">
        <v>1</v>
      </c>
      <c r="P17" s="82">
        <v>0</v>
      </c>
      <c r="Q17" s="77">
        <v>0</v>
      </c>
      <c r="R17" s="77">
        <v>0</v>
      </c>
      <c r="S17" s="77">
        <v>0</v>
      </c>
    </row>
    <row r="18" spans="1:19" ht="19.5" customHeight="1" x14ac:dyDescent="0.2">
      <c r="A18" s="60" t="s">
        <v>162</v>
      </c>
      <c r="B18" s="57">
        <v>13</v>
      </c>
      <c r="C18" s="81">
        <f t="shared" si="4"/>
        <v>1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9">
        <v>0</v>
      </c>
      <c r="J18" s="77">
        <v>0</v>
      </c>
      <c r="K18" s="79">
        <v>0</v>
      </c>
      <c r="L18" s="79">
        <v>0</v>
      </c>
      <c r="M18" s="79">
        <v>0</v>
      </c>
      <c r="N18" s="79">
        <v>0</v>
      </c>
      <c r="O18" s="79">
        <v>1</v>
      </c>
      <c r="P18" s="82">
        <v>0</v>
      </c>
      <c r="Q18" s="77">
        <v>0</v>
      </c>
      <c r="R18" s="77">
        <v>0</v>
      </c>
      <c r="S18" s="77">
        <v>0</v>
      </c>
    </row>
    <row r="19" spans="1:19" ht="19.5" customHeight="1" x14ac:dyDescent="0.2">
      <c r="A19" s="60" t="s">
        <v>157</v>
      </c>
      <c r="B19" s="57">
        <v>14</v>
      </c>
      <c r="C19" s="81">
        <f t="shared" si="4"/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9">
        <v>0</v>
      </c>
      <c r="J19" s="77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82">
        <v>0</v>
      </c>
      <c r="Q19" s="77">
        <v>0</v>
      </c>
      <c r="R19" s="77">
        <v>0</v>
      </c>
      <c r="S19" s="77">
        <v>0</v>
      </c>
    </row>
    <row r="20" spans="1:19" ht="15" x14ac:dyDescent="0.2">
      <c r="A20" s="61" t="s">
        <v>194</v>
      </c>
      <c r="B20" s="8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84"/>
      <c r="O20" s="84"/>
      <c r="P20" s="54"/>
    </row>
    <row r="21" spans="1:19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9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</row>
  </sheetData>
  <mergeCells count="4">
    <mergeCell ref="A3:A4"/>
    <mergeCell ref="B3:B4"/>
    <mergeCell ref="C3:C4"/>
    <mergeCell ref="D3:S3"/>
  </mergeCells>
  <printOptions horizontalCentered="1"/>
  <pageMargins left="0.70866141732283472" right="0.33" top="0.74803149606299213" bottom="0.74803149606299213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39"/>
  <sheetViews>
    <sheetView tabSelected="1" zoomScaleNormal="100" zoomScaleSheetLayoutView="95" workbookViewId="0">
      <selection activeCell="K8" sqref="K8"/>
    </sheetView>
  </sheetViews>
  <sheetFormatPr defaultRowHeight="15" x14ac:dyDescent="0.2"/>
  <cols>
    <col min="1" max="1" width="3.7109375" style="109" customWidth="1"/>
    <col min="2" max="2" width="12.5703125" style="109" customWidth="1"/>
    <col min="3" max="3" width="27.7109375" style="109" customWidth="1"/>
    <col min="4" max="4" width="5.140625" style="109" customWidth="1"/>
    <col min="5" max="5" width="8.28515625" style="119" customWidth="1"/>
    <col min="6" max="6" width="7.140625" style="109" customWidth="1"/>
    <col min="7" max="7" width="8" style="109" customWidth="1"/>
    <col min="8" max="8" width="8.7109375" style="109" customWidth="1"/>
    <col min="9" max="9" width="7.28515625" style="109" customWidth="1"/>
    <col min="10" max="10" width="5.42578125" style="109" customWidth="1"/>
    <col min="11" max="11" width="7.140625" style="109" customWidth="1"/>
    <col min="12" max="12" width="6.42578125" style="109" customWidth="1"/>
    <col min="13" max="13" width="7.42578125" style="109" customWidth="1"/>
    <col min="14" max="14" width="6.140625" style="109" customWidth="1"/>
    <col min="15" max="15" width="7.28515625" style="109" customWidth="1"/>
    <col min="16" max="16" width="6" style="109" customWidth="1"/>
    <col min="17" max="17" width="8.28515625" style="109" customWidth="1"/>
    <col min="18" max="18" width="5.85546875" style="109" customWidth="1"/>
    <col min="19" max="19" width="7" style="109" customWidth="1"/>
    <col min="20" max="20" width="6.5703125" style="109" customWidth="1"/>
    <col min="21" max="21" width="8.140625" style="109" customWidth="1"/>
    <col min="22" max="22" width="6.42578125" style="109" customWidth="1"/>
    <col min="23" max="23" width="8.140625" style="109" customWidth="1"/>
    <col min="24" max="24" width="4.85546875" style="109" customWidth="1"/>
    <col min="25" max="26" width="7.140625" style="109" customWidth="1"/>
    <col min="27" max="27" width="6.7109375" style="109" customWidth="1"/>
    <col min="28" max="28" width="12" style="109" customWidth="1"/>
    <col min="29" max="29" width="9.140625" style="109"/>
    <col min="30" max="30" width="11.42578125" style="109" customWidth="1"/>
    <col min="31" max="16384" width="9.140625" style="109"/>
  </cols>
  <sheetData>
    <row r="1" spans="1:29" s="107" customFormat="1" ht="20.25" customHeight="1" x14ac:dyDescent="0.25">
      <c r="A1" s="105" t="s">
        <v>112</v>
      </c>
      <c r="B1" s="105"/>
      <c r="C1" s="105"/>
      <c r="D1" s="105"/>
      <c r="E1" s="106"/>
      <c r="F1" s="105"/>
    </row>
    <row r="2" spans="1:29" ht="15" customHeight="1" x14ac:dyDescent="0.2">
      <c r="A2" s="314" t="s">
        <v>22</v>
      </c>
      <c r="B2" s="314"/>
      <c r="C2" s="314"/>
      <c r="D2" s="315" t="s">
        <v>79</v>
      </c>
      <c r="E2" s="267" t="s">
        <v>4</v>
      </c>
      <c r="F2" s="292" t="s">
        <v>23</v>
      </c>
      <c r="G2" s="129"/>
      <c r="H2" s="316" t="s">
        <v>24</v>
      </c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7" t="s">
        <v>120</v>
      </c>
      <c r="AC2" s="108"/>
    </row>
    <row r="3" spans="1:29" ht="10.5" customHeight="1" x14ac:dyDescent="0.2">
      <c r="A3" s="314"/>
      <c r="B3" s="314"/>
      <c r="C3" s="314"/>
      <c r="D3" s="315"/>
      <c r="E3" s="267"/>
      <c r="F3" s="267"/>
      <c r="G3" s="267" t="s">
        <v>25</v>
      </c>
      <c r="H3" s="308" t="s">
        <v>173</v>
      </c>
      <c r="I3" s="136"/>
      <c r="J3" s="292" t="s">
        <v>132</v>
      </c>
      <c r="K3" s="136"/>
      <c r="L3" s="292">
        <v>19</v>
      </c>
      <c r="M3" s="136"/>
      <c r="N3" s="292">
        <v>20</v>
      </c>
      <c r="O3" s="136"/>
      <c r="P3" s="292" t="s">
        <v>133</v>
      </c>
      <c r="Q3" s="136"/>
      <c r="R3" s="292" t="s">
        <v>27</v>
      </c>
      <c r="S3" s="136"/>
      <c r="T3" s="292" t="s">
        <v>28</v>
      </c>
      <c r="U3" s="136"/>
      <c r="V3" s="292" t="s">
        <v>29</v>
      </c>
      <c r="W3" s="136"/>
      <c r="X3" s="292" t="s">
        <v>30</v>
      </c>
      <c r="Y3" s="136"/>
      <c r="Z3" s="308" t="s">
        <v>174</v>
      </c>
      <c r="AA3" s="136"/>
      <c r="AB3" s="310"/>
      <c r="AC3" s="310" t="s">
        <v>32</v>
      </c>
    </row>
    <row r="4" spans="1:29" ht="24.75" customHeight="1" x14ac:dyDescent="0.2">
      <c r="A4" s="314"/>
      <c r="B4" s="314"/>
      <c r="C4" s="314"/>
      <c r="D4" s="315"/>
      <c r="E4" s="267"/>
      <c r="F4" s="267"/>
      <c r="G4" s="267"/>
      <c r="H4" s="309"/>
      <c r="I4" s="135" t="s">
        <v>121</v>
      </c>
      <c r="J4" s="267"/>
      <c r="K4" s="135" t="s">
        <v>121</v>
      </c>
      <c r="L4" s="267"/>
      <c r="M4" s="135" t="s">
        <v>121</v>
      </c>
      <c r="N4" s="267"/>
      <c r="O4" s="135" t="s">
        <v>121</v>
      </c>
      <c r="P4" s="267"/>
      <c r="Q4" s="135" t="s">
        <v>121</v>
      </c>
      <c r="R4" s="267"/>
      <c r="S4" s="135" t="s">
        <v>121</v>
      </c>
      <c r="T4" s="267"/>
      <c r="U4" s="135" t="s">
        <v>121</v>
      </c>
      <c r="V4" s="267"/>
      <c r="W4" s="135" t="s">
        <v>121</v>
      </c>
      <c r="X4" s="267"/>
      <c r="Y4" s="135" t="s">
        <v>121</v>
      </c>
      <c r="Z4" s="309"/>
      <c r="AA4" s="135" t="s">
        <v>121</v>
      </c>
      <c r="AB4" s="310"/>
      <c r="AC4" s="310"/>
    </row>
    <row r="5" spans="1:29" ht="15" customHeight="1" x14ac:dyDescent="0.2">
      <c r="A5" s="311" t="s">
        <v>33</v>
      </c>
      <c r="B5" s="311"/>
      <c r="C5" s="311"/>
      <c r="D5" s="128" t="s">
        <v>34</v>
      </c>
      <c r="E5" s="128" t="s">
        <v>110</v>
      </c>
      <c r="F5" s="128">
        <v>1</v>
      </c>
      <c r="G5" s="128">
        <v>2</v>
      </c>
      <c r="H5" s="128">
        <v>3</v>
      </c>
      <c r="I5" s="128">
        <v>4</v>
      </c>
      <c r="J5" s="128">
        <v>5</v>
      </c>
      <c r="K5" s="128">
        <v>6</v>
      </c>
      <c r="L5" s="128">
        <v>7</v>
      </c>
      <c r="M5" s="128">
        <v>8</v>
      </c>
      <c r="N5" s="128">
        <v>7</v>
      </c>
      <c r="O5" s="128">
        <v>8</v>
      </c>
      <c r="P5" s="128">
        <v>9</v>
      </c>
      <c r="Q5" s="128">
        <v>10</v>
      </c>
      <c r="R5" s="128" t="s">
        <v>205</v>
      </c>
      <c r="S5" s="128">
        <v>12</v>
      </c>
      <c r="T5" s="128">
        <v>13</v>
      </c>
      <c r="U5" s="128">
        <v>14</v>
      </c>
      <c r="V5" s="128">
        <v>15</v>
      </c>
      <c r="W5" s="128">
        <v>16</v>
      </c>
      <c r="X5" s="128">
        <v>17</v>
      </c>
      <c r="Y5" s="128">
        <v>18</v>
      </c>
      <c r="Z5" s="128">
        <v>19</v>
      </c>
      <c r="AA5" s="128">
        <v>20</v>
      </c>
      <c r="AB5" s="128">
        <v>21</v>
      </c>
      <c r="AC5" s="128">
        <v>22</v>
      </c>
    </row>
    <row r="6" spans="1:29" ht="27.75" customHeight="1" x14ac:dyDescent="0.25">
      <c r="A6" s="312" t="s">
        <v>149</v>
      </c>
      <c r="B6" s="313"/>
      <c r="C6" s="111" t="s">
        <v>150</v>
      </c>
      <c r="D6" s="112">
        <v>1</v>
      </c>
      <c r="E6" s="113"/>
      <c r="F6" s="149">
        <f>H6+J6+L6+N6+P6+R6+T6+V6</f>
        <v>345</v>
      </c>
      <c r="G6" s="149">
        <f>I6+K6+M6+O6+Q6+S6+U6+W6+Y6+AA6+AC6</f>
        <v>30</v>
      </c>
      <c r="H6" s="149">
        <v>149</v>
      </c>
      <c r="I6" s="149">
        <v>10</v>
      </c>
      <c r="J6" s="149">
        <v>46</v>
      </c>
      <c r="K6" s="149">
        <v>1</v>
      </c>
      <c r="L6" s="149">
        <v>29</v>
      </c>
      <c r="M6" s="149">
        <v>2</v>
      </c>
      <c r="N6" s="149">
        <v>21</v>
      </c>
      <c r="O6" s="149">
        <v>2</v>
      </c>
      <c r="P6" s="149">
        <v>18</v>
      </c>
      <c r="Q6" s="149">
        <v>3</v>
      </c>
      <c r="R6" s="149">
        <v>35</v>
      </c>
      <c r="S6" s="149">
        <v>8</v>
      </c>
      <c r="T6" s="149">
        <v>31</v>
      </c>
      <c r="U6" s="149">
        <v>4</v>
      </c>
      <c r="V6" s="149">
        <v>16</v>
      </c>
      <c r="W6" s="149">
        <v>0</v>
      </c>
      <c r="X6" s="149"/>
      <c r="Y6" s="149">
        <v>0</v>
      </c>
      <c r="Z6" s="149">
        <v>0</v>
      </c>
      <c r="AA6" s="149">
        <v>0</v>
      </c>
      <c r="AB6" s="149">
        <v>0</v>
      </c>
      <c r="AC6" s="149">
        <v>0</v>
      </c>
    </row>
    <row r="7" spans="1:29" ht="27.75" customHeight="1" x14ac:dyDescent="0.25">
      <c r="A7" s="114"/>
      <c r="B7" s="296" t="s">
        <v>93</v>
      </c>
      <c r="C7" s="297"/>
      <c r="D7" s="112">
        <v>2</v>
      </c>
      <c r="E7" s="113">
        <v>9002</v>
      </c>
      <c r="F7" s="140">
        <v>203</v>
      </c>
      <c r="G7" s="200">
        <v>0</v>
      </c>
      <c r="H7" s="115">
        <v>125</v>
      </c>
      <c r="I7" s="115">
        <v>0</v>
      </c>
      <c r="J7" s="115">
        <v>35</v>
      </c>
      <c r="K7" s="115">
        <v>0</v>
      </c>
      <c r="L7" s="115">
        <v>22</v>
      </c>
      <c r="M7" s="115">
        <v>0</v>
      </c>
      <c r="N7" s="115">
        <v>4</v>
      </c>
      <c r="O7" s="115">
        <v>0</v>
      </c>
      <c r="P7" s="115">
        <v>4</v>
      </c>
      <c r="Q7" s="115">
        <v>0</v>
      </c>
      <c r="R7" s="115">
        <v>6</v>
      </c>
      <c r="S7" s="115">
        <v>0</v>
      </c>
      <c r="T7" s="115">
        <v>7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3">
        <v>0</v>
      </c>
    </row>
    <row r="8" spans="1:29" ht="18.75" customHeight="1" x14ac:dyDescent="0.25">
      <c r="A8" s="114"/>
      <c r="B8" s="296" t="s">
        <v>91</v>
      </c>
      <c r="C8" s="297"/>
      <c r="D8" s="112">
        <v>3</v>
      </c>
      <c r="E8" s="113">
        <v>6002</v>
      </c>
      <c r="F8" s="140">
        <v>57</v>
      </c>
      <c r="G8" s="200">
        <f>I8+K8+M8+O8+Q8+S8+U8+W8+Y8+AA8+AC8</f>
        <v>30</v>
      </c>
      <c r="H8" s="113">
        <v>14</v>
      </c>
      <c r="I8" s="113">
        <v>10</v>
      </c>
      <c r="J8" s="113">
        <v>5</v>
      </c>
      <c r="K8" s="113">
        <v>1</v>
      </c>
      <c r="L8" s="113">
        <v>3</v>
      </c>
      <c r="M8" s="113">
        <v>2</v>
      </c>
      <c r="N8" s="113">
        <v>6</v>
      </c>
      <c r="O8" s="113">
        <v>2</v>
      </c>
      <c r="P8" s="113">
        <v>4</v>
      </c>
      <c r="Q8" s="113">
        <v>3</v>
      </c>
      <c r="R8" s="113">
        <v>12</v>
      </c>
      <c r="S8" s="113">
        <v>8</v>
      </c>
      <c r="T8" s="113">
        <v>7</v>
      </c>
      <c r="U8" s="113">
        <v>4</v>
      </c>
      <c r="V8" s="113">
        <v>6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99">
        <v>0</v>
      </c>
      <c r="AC8" s="116">
        <v>0</v>
      </c>
    </row>
    <row r="9" spans="1:29" ht="18.75" customHeight="1" x14ac:dyDescent="0.25">
      <c r="A9" s="114"/>
      <c r="B9" s="296" t="s">
        <v>92</v>
      </c>
      <c r="C9" s="297"/>
      <c r="D9" s="112">
        <v>4</v>
      </c>
      <c r="E9" s="113">
        <v>7002</v>
      </c>
      <c r="F9" s="140">
        <v>85</v>
      </c>
      <c r="G9" s="200">
        <f>I9+K9+M9+O9+Q9+S9+U9+W9+Y9+AA9+AC9</f>
        <v>0</v>
      </c>
      <c r="H9" s="115">
        <v>10</v>
      </c>
      <c r="I9" s="115">
        <v>0</v>
      </c>
      <c r="J9" s="115">
        <v>6</v>
      </c>
      <c r="K9" s="115">
        <v>0</v>
      </c>
      <c r="L9" s="115">
        <v>4</v>
      </c>
      <c r="M9" s="115">
        <v>0</v>
      </c>
      <c r="N9" s="115">
        <v>10</v>
      </c>
      <c r="O9" s="115">
        <v>0</v>
      </c>
      <c r="P9" s="115">
        <v>10</v>
      </c>
      <c r="Q9" s="115">
        <v>0</v>
      </c>
      <c r="R9" s="115">
        <v>15</v>
      </c>
      <c r="S9" s="115">
        <v>0</v>
      </c>
      <c r="T9" s="115">
        <v>17</v>
      </c>
      <c r="U9" s="115">
        <v>0</v>
      </c>
      <c r="V9" s="115">
        <v>8</v>
      </c>
      <c r="W9" s="113">
        <v>0</v>
      </c>
      <c r="X9" s="117">
        <v>6</v>
      </c>
      <c r="Y9" s="115">
        <v>0</v>
      </c>
      <c r="Z9" s="115">
        <v>0</v>
      </c>
      <c r="AA9" s="115">
        <v>0</v>
      </c>
      <c r="AB9" s="118">
        <v>0</v>
      </c>
      <c r="AC9" s="116">
        <v>0</v>
      </c>
    </row>
    <row r="10" spans="1:29" ht="29.25" customHeight="1" x14ac:dyDescent="0.25">
      <c r="A10" s="305" t="s">
        <v>201</v>
      </c>
      <c r="B10" s="306"/>
      <c r="C10" s="307"/>
      <c r="D10" s="112">
        <v>13</v>
      </c>
      <c r="E10" s="113"/>
      <c r="F10" s="150">
        <f>H10+J10+L10+N10+P10+R10+T10+V10+X10+Z10+AB10</f>
        <v>840</v>
      </c>
      <c r="G10" s="150">
        <f>I10+K10+M10+O10+Q10+S10+U10+W10+Y10+AA10+AC10</f>
        <v>302</v>
      </c>
      <c r="H10" s="149">
        <v>540</v>
      </c>
      <c r="I10" s="149">
        <v>178</v>
      </c>
      <c r="J10" s="149">
        <v>166</v>
      </c>
      <c r="K10" s="149">
        <v>59</v>
      </c>
      <c r="L10" s="149">
        <v>52</v>
      </c>
      <c r="M10" s="149">
        <v>39</v>
      </c>
      <c r="N10" s="149">
        <v>16</v>
      </c>
      <c r="O10" s="149">
        <v>12</v>
      </c>
      <c r="P10" s="149">
        <v>23</v>
      </c>
      <c r="Q10" s="149">
        <v>10</v>
      </c>
      <c r="R10" s="149">
        <v>21</v>
      </c>
      <c r="S10" s="149">
        <v>3</v>
      </c>
      <c r="T10" s="149">
        <v>14</v>
      </c>
      <c r="U10" s="149">
        <v>1</v>
      </c>
      <c r="V10" s="149">
        <v>5</v>
      </c>
      <c r="W10" s="149">
        <v>0</v>
      </c>
      <c r="X10" s="149">
        <v>3</v>
      </c>
      <c r="Y10" s="149">
        <v>0</v>
      </c>
      <c r="Z10" s="149">
        <v>0</v>
      </c>
      <c r="AA10" s="149">
        <v>0</v>
      </c>
      <c r="AB10" s="149">
        <v>0</v>
      </c>
      <c r="AC10" s="149">
        <v>0</v>
      </c>
    </row>
    <row r="11" spans="1:29" ht="18.75" customHeight="1" x14ac:dyDescent="0.2">
      <c r="A11" s="114"/>
      <c r="B11" s="296" t="s">
        <v>135</v>
      </c>
      <c r="C11" s="297"/>
      <c r="D11" s="112">
        <v>6</v>
      </c>
      <c r="E11" s="113">
        <v>14000</v>
      </c>
      <c r="F11" s="113">
        <v>401</v>
      </c>
      <c r="G11" s="113">
        <v>119</v>
      </c>
      <c r="H11" s="115">
        <v>265</v>
      </c>
      <c r="I11" s="115">
        <v>77</v>
      </c>
      <c r="J11" s="115">
        <v>77</v>
      </c>
      <c r="K11" s="115">
        <v>22</v>
      </c>
      <c r="L11" s="115">
        <v>20</v>
      </c>
      <c r="M11" s="115">
        <v>15</v>
      </c>
      <c r="N11" s="115">
        <v>10</v>
      </c>
      <c r="O11" s="115">
        <v>0</v>
      </c>
      <c r="P11" s="115">
        <v>12</v>
      </c>
      <c r="Q11" s="115">
        <v>6</v>
      </c>
      <c r="R11" s="115">
        <v>5</v>
      </c>
      <c r="S11" s="115">
        <v>0</v>
      </c>
      <c r="T11" s="115">
        <v>7</v>
      </c>
      <c r="U11" s="115">
        <v>0</v>
      </c>
      <c r="V11" s="115">
        <v>2</v>
      </c>
      <c r="W11" s="115">
        <v>0</v>
      </c>
      <c r="X11" s="113">
        <v>3</v>
      </c>
      <c r="Y11" s="117">
        <v>0</v>
      </c>
      <c r="Z11" s="115">
        <v>0</v>
      </c>
      <c r="AA11" s="115">
        <v>0</v>
      </c>
      <c r="AB11" s="115">
        <v>0</v>
      </c>
      <c r="AC11" s="199"/>
    </row>
    <row r="12" spans="1:29" ht="18.75" customHeight="1" x14ac:dyDescent="0.2">
      <c r="A12" s="114"/>
      <c r="B12" s="296" t="s">
        <v>94</v>
      </c>
      <c r="C12" s="297"/>
      <c r="D12" s="112">
        <v>7</v>
      </c>
      <c r="E12" s="113">
        <v>11000</v>
      </c>
      <c r="F12" s="113">
        <v>332</v>
      </c>
      <c r="G12" s="113">
        <v>126</v>
      </c>
      <c r="H12" s="115">
        <v>244</v>
      </c>
      <c r="I12" s="115">
        <v>77</v>
      </c>
      <c r="J12" s="115">
        <v>68</v>
      </c>
      <c r="K12" s="115">
        <v>23</v>
      </c>
      <c r="L12" s="115">
        <v>22</v>
      </c>
      <c r="M12" s="115">
        <v>10</v>
      </c>
      <c r="N12" s="115"/>
      <c r="O12" s="115">
        <v>0</v>
      </c>
      <c r="P12" s="115">
        <v>4</v>
      </c>
      <c r="Q12" s="115">
        <v>2</v>
      </c>
      <c r="R12" s="115">
        <v>0</v>
      </c>
      <c r="S12" s="115">
        <v>1</v>
      </c>
      <c r="T12" s="115">
        <v>3</v>
      </c>
      <c r="U12" s="115">
        <v>1</v>
      </c>
      <c r="V12" s="115">
        <v>3</v>
      </c>
      <c r="W12" s="115">
        <v>0</v>
      </c>
      <c r="X12" s="113">
        <v>0</v>
      </c>
      <c r="Y12" s="117">
        <v>0</v>
      </c>
      <c r="Z12" s="115">
        <v>0</v>
      </c>
      <c r="AA12" s="115">
        <v>0</v>
      </c>
      <c r="AB12" s="115">
        <v>0</v>
      </c>
      <c r="AC12" s="199"/>
    </row>
    <row r="13" spans="1:29" ht="18.75" customHeight="1" x14ac:dyDescent="0.2">
      <c r="A13" s="114"/>
      <c r="B13" s="296" t="s">
        <v>95</v>
      </c>
      <c r="C13" s="297"/>
      <c r="D13" s="112">
        <v>8</v>
      </c>
      <c r="E13" s="113">
        <v>12000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3">
        <v>0</v>
      </c>
      <c r="W13" s="113">
        <v>0</v>
      </c>
      <c r="X13" s="113">
        <v>0</v>
      </c>
      <c r="Y13" s="117">
        <v>0</v>
      </c>
      <c r="Z13" s="115">
        <v>0</v>
      </c>
      <c r="AA13" s="115">
        <v>0</v>
      </c>
      <c r="AB13" s="115">
        <v>0</v>
      </c>
      <c r="AC13" s="118"/>
    </row>
    <row r="14" spans="1:29" ht="18.75" customHeight="1" x14ac:dyDescent="0.2">
      <c r="A14" s="114"/>
      <c r="B14" s="296" t="s">
        <v>96</v>
      </c>
      <c r="C14" s="297"/>
      <c r="D14" s="112">
        <v>9</v>
      </c>
      <c r="E14" s="113">
        <v>13000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7">
        <v>0</v>
      </c>
      <c r="Z14" s="115">
        <v>0</v>
      </c>
      <c r="AA14" s="115">
        <v>0</v>
      </c>
      <c r="AB14" s="115">
        <v>0</v>
      </c>
      <c r="AC14" s="118"/>
    </row>
    <row r="15" spans="1:29" ht="18.75" customHeight="1" x14ac:dyDescent="0.2">
      <c r="A15" s="114"/>
      <c r="B15" s="296" t="s">
        <v>98</v>
      </c>
      <c r="C15" s="297"/>
      <c r="D15" s="112">
        <v>10</v>
      </c>
      <c r="E15" s="113">
        <v>19002</v>
      </c>
      <c r="F15" s="113">
        <v>38</v>
      </c>
      <c r="G15" s="113">
        <v>25</v>
      </c>
      <c r="H15" s="115">
        <v>8</v>
      </c>
      <c r="I15" s="115">
        <v>6</v>
      </c>
      <c r="J15" s="115">
        <v>11</v>
      </c>
      <c r="K15" s="115">
        <v>8</v>
      </c>
      <c r="L15" s="115">
        <v>4</v>
      </c>
      <c r="M15" s="115">
        <v>8</v>
      </c>
      <c r="N15" s="115">
        <v>3</v>
      </c>
      <c r="O15" s="115">
        <v>5</v>
      </c>
      <c r="P15" s="115">
        <v>4</v>
      </c>
      <c r="Q15" s="115"/>
      <c r="R15" s="115">
        <v>6</v>
      </c>
      <c r="S15" s="115">
        <v>0</v>
      </c>
      <c r="T15" s="115">
        <v>2</v>
      </c>
      <c r="U15" s="113">
        <v>0</v>
      </c>
      <c r="V15" s="113">
        <v>0</v>
      </c>
      <c r="W15" s="115">
        <v>0</v>
      </c>
      <c r="X15" s="113">
        <v>0</v>
      </c>
      <c r="Y15" s="117">
        <v>0</v>
      </c>
      <c r="Z15" s="115">
        <v>0</v>
      </c>
      <c r="AA15" s="115">
        <v>0</v>
      </c>
      <c r="AB15" s="115">
        <v>0</v>
      </c>
      <c r="AC15" s="199"/>
    </row>
    <row r="16" spans="1:29" ht="18.75" customHeight="1" x14ac:dyDescent="0.2">
      <c r="A16" s="114"/>
      <c r="B16" s="296" t="s">
        <v>97</v>
      </c>
      <c r="C16" s="297"/>
      <c r="D16" s="127">
        <v>20</v>
      </c>
      <c r="E16" s="113">
        <v>91000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13">
        <v>0</v>
      </c>
      <c r="Y16" s="117">
        <v>0</v>
      </c>
      <c r="Z16" s="115">
        <v>0</v>
      </c>
      <c r="AA16" s="115">
        <v>0</v>
      </c>
      <c r="AB16" s="115">
        <v>0</v>
      </c>
      <c r="AC16" s="199">
        <v>0</v>
      </c>
    </row>
    <row r="17" spans="1:29" ht="18.75" customHeight="1" x14ac:dyDescent="0.2">
      <c r="A17" s="114"/>
      <c r="B17" s="296" t="s">
        <v>118</v>
      </c>
      <c r="C17" s="297"/>
      <c r="D17" s="127">
        <v>23</v>
      </c>
      <c r="E17" s="113">
        <v>21002</v>
      </c>
      <c r="F17" s="113">
        <v>69</v>
      </c>
      <c r="G17" s="113">
        <v>41</v>
      </c>
      <c r="H17" s="115">
        <v>25</v>
      </c>
      <c r="I17" s="115">
        <v>18</v>
      </c>
      <c r="J17" s="115">
        <v>12</v>
      </c>
      <c r="K17" s="115">
        <v>6</v>
      </c>
      <c r="L17" s="115">
        <v>8</v>
      </c>
      <c r="M17" s="115">
        <v>6</v>
      </c>
      <c r="N17" s="115">
        <v>3</v>
      </c>
      <c r="O17" s="115">
        <v>1</v>
      </c>
      <c r="P17" s="115">
        <v>3</v>
      </c>
      <c r="Q17" s="115">
        <v>2</v>
      </c>
      <c r="R17" s="115">
        <v>10</v>
      </c>
      <c r="S17" s="115">
        <v>2</v>
      </c>
      <c r="T17" s="115">
        <v>4</v>
      </c>
      <c r="U17" s="113">
        <v>0</v>
      </c>
      <c r="V17" s="113">
        <v>0</v>
      </c>
      <c r="W17" s="115">
        <v>0</v>
      </c>
      <c r="X17" s="113">
        <v>0</v>
      </c>
      <c r="Y17" s="117">
        <v>0</v>
      </c>
      <c r="Z17" s="115">
        <v>0</v>
      </c>
      <c r="AA17" s="115">
        <v>0</v>
      </c>
      <c r="AB17" s="115">
        <v>0</v>
      </c>
      <c r="AC17" s="199">
        <v>0</v>
      </c>
    </row>
    <row r="18" spans="1:29" ht="18.75" customHeight="1" x14ac:dyDescent="0.2">
      <c r="A18" s="114"/>
      <c r="B18" s="296" t="s">
        <v>111</v>
      </c>
      <c r="C18" s="297"/>
      <c r="D18" s="112">
        <v>28</v>
      </c>
      <c r="E18" s="110">
        <v>26002</v>
      </c>
      <c r="F18" s="113">
        <v>0</v>
      </c>
      <c r="G18" s="113">
        <v>0</v>
      </c>
      <c r="H18" s="115">
        <v>0</v>
      </c>
      <c r="I18" s="113">
        <v>0</v>
      </c>
      <c r="J18" s="113">
        <v>0</v>
      </c>
      <c r="K18" s="115">
        <v>0</v>
      </c>
      <c r="L18" s="113">
        <v>0</v>
      </c>
      <c r="M18" s="113">
        <v>0</v>
      </c>
      <c r="N18" s="115">
        <v>0</v>
      </c>
      <c r="O18" s="113">
        <v>0</v>
      </c>
      <c r="P18" s="113">
        <v>0</v>
      </c>
      <c r="Q18" s="115">
        <v>0</v>
      </c>
      <c r="R18" s="113">
        <v>0</v>
      </c>
      <c r="S18" s="113">
        <v>0</v>
      </c>
      <c r="T18" s="115">
        <v>0</v>
      </c>
      <c r="U18" s="113">
        <v>0</v>
      </c>
      <c r="V18" s="113">
        <v>0</v>
      </c>
      <c r="W18" s="115">
        <v>0</v>
      </c>
      <c r="X18" s="113">
        <v>0</v>
      </c>
      <c r="Y18" s="117">
        <v>0</v>
      </c>
      <c r="Z18" s="115">
        <v>0</v>
      </c>
      <c r="AA18" s="115">
        <v>0</v>
      </c>
      <c r="AB18" s="115">
        <v>0</v>
      </c>
      <c r="AC18" s="199">
        <v>0</v>
      </c>
    </row>
    <row r="19" spans="1:29" ht="18.75" customHeight="1" x14ac:dyDescent="0.2">
      <c r="A19" s="114"/>
      <c r="B19" s="296" t="s">
        <v>99</v>
      </c>
      <c r="C19" s="297"/>
      <c r="D19" s="127">
        <v>30</v>
      </c>
      <c r="E19" s="137">
        <v>24002</v>
      </c>
      <c r="F19" s="113">
        <v>0</v>
      </c>
      <c r="G19" s="113">
        <v>0</v>
      </c>
      <c r="H19" s="115">
        <v>0</v>
      </c>
      <c r="I19" s="113">
        <v>0</v>
      </c>
      <c r="J19" s="113">
        <v>0</v>
      </c>
      <c r="K19" s="115">
        <v>0</v>
      </c>
      <c r="L19" s="113">
        <v>0</v>
      </c>
      <c r="M19" s="113">
        <v>0</v>
      </c>
      <c r="N19" s="115">
        <v>0</v>
      </c>
      <c r="O19" s="113">
        <v>0</v>
      </c>
      <c r="P19" s="113">
        <v>0</v>
      </c>
      <c r="Q19" s="115">
        <v>0</v>
      </c>
      <c r="R19" s="113">
        <v>0</v>
      </c>
      <c r="S19" s="113">
        <v>0</v>
      </c>
      <c r="T19" s="115">
        <v>0</v>
      </c>
      <c r="U19" s="113">
        <v>0</v>
      </c>
      <c r="V19" s="113">
        <v>0</v>
      </c>
      <c r="W19" s="115">
        <v>0</v>
      </c>
      <c r="X19" s="113">
        <v>0</v>
      </c>
      <c r="Y19" s="117">
        <v>0</v>
      </c>
      <c r="Z19" s="115">
        <v>0</v>
      </c>
      <c r="AA19" s="115">
        <v>0</v>
      </c>
      <c r="AB19" s="115">
        <v>0</v>
      </c>
      <c r="AC19" s="199">
        <v>0</v>
      </c>
    </row>
    <row r="20" spans="1:29" ht="26.25" customHeight="1" x14ac:dyDescent="0.25">
      <c r="A20" s="298" t="s">
        <v>202</v>
      </c>
      <c r="B20" s="299"/>
      <c r="C20" s="111" t="s">
        <v>151</v>
      </c>
      <c r="D20" s="112">
        <v>31</v>
      </c>
      <c r="E20" s="141"/>
      <c r="F20" s="150">
        <f>H20+J20+L20+N20+P20+R20+T20+V20+X20+Z20+AB20</f>
        <v>1933</v>
      </c>
      <c r="G20" s="150">
        <f t="shared" ref="G20:S20" si="0">G21+G22+G23+G24</f>
        <v>1285</v>
      </c>
      <c r="H20" s="150">
        <f t="shared" si="0"/>
        <v>994</v>
      </c>
      <c r="I20" s="150">
        <f t="shared" si="0"/>
        <v>406</v>
      </c>
      <c r="J20" s="150">
        <f t="shared" si="0"/>
        <v>360</v>
      </c>
      <c r="K20" s="150">
        <f t="shared" si="0"/>
        <v>337</v>
      </c>
      <c r="L20" s="150">
        <f t="shared" si="0"/>
        <v>140</v>
      </c>
      <c r="M20" s="150">
        <f t="shared" si="0"/>
        <v>201</v>
      </c>
      <c r="N20" s="150">
        <f t="shared" si="0"/>
        <v>45</v>
      </c>
      <c r="O20" s="150">
        <f t="shared" si="0"/>
        <v>103</v>
      </c>
      <c r="P20" s="150">
        <f t="shared" si="0"/>
        <v>84</v>
      </c>
      <c r="Q20" s="150">
        <f t="shared" si="0"/>
        <v>81</v>
      </c>
      <c r="R20" s="150">
        <f t="shared" si="0"/>
        <v>162</v>
      </c>
      <c r="S20" s="150">
        <f t="shared" si="0"/>
        <v>94</v>
      </c>
      <c r="T20" s="150">
        <f>T21+T22+T23+T24</f>
        <v>88</v>
      </c>
      <c r="U20" s="150">
        <f t="shared" ref="U20" si="1">U21+U22+U23+U24</f>
        <v>48</v>
      </c>
      <c r="V20" s="150">
        <f t="shared" ref="V20" si="2">V21+V22+V23+V24</f>
        <v>51</v>
      </c>
      <c r="W20" s="150">
        <f t="shared" ref="W20" si="3">W21+W22+W23+W24</f>
        <v>15</v>
      </c>
      <c r="X20" s="150">
        <f t="shared" ref="X20" si="4">X21+X22+X23+X24</f>
        <v>9</v>
      </c>
      <c r="Y20" s="150">
        <f>Y21+Y22+Y23+Y24</f>
        <v>0</v>
      </c>
      <c r="Z20" s="150">
        <f t="shared" ref="Z20" si="5">Z21+Z22+Z23+Z24</f>
        <v>0</v>
      </c>
      <c r="AA20" s="150">
        <f t="shared" ref="AA20" si="6">AA21+AA22+AA23+AA24</f>
        <v>0</v>
      </c>
      <c r="AB20" s="150">
        <f t="shared" ref="AB20" si="7">AB21+AB22+AB23+AB24</f>
        <v>0</v>
      </c>
      <c r="AC20" s="150">
        <f t="shared" ref="AC20" si="8">AC21+AC22+AC23+AC24</f>
        <v>0</v>
      </c>
    </row>
    <row r="21" spans="1:29" ht="17.25" customHeight="1" x14ac:dyDescent="0.2">
      <c r="A21" s="114"/>
      <c r="B21" s="296" t="s">
        <v>101</v>
      </c>
      <c r="C21" s="297"/>
      <c r="D21" s="127">
        <v>32</v>
      </c>
      <c r="E21" s="110" t="s">
        <v>35</v>
      </c>
      <c r="F21" s="113">
        <f>H21+J21+L21+N21+P21+R21+T21+V21+X21+Z21+AB21</f>
        <v>693</v>
      </c>
      <c r="G21" s="113">
        <f>I21+K21+M21+O21+Q21+S21+U21+W21+Y21+AA21+AC21</f>
        <v>325</v>
      </c>
      <c r="H21" s="198">
        <v>287</v>
      </c>
      <c r="I21" s="198">
        <v>126</v>
      </c>
      <c r="J21" s="198">
        <v>140</v>
      </c>
      <c r="K21" s="198">
        <v>80</v>
      </c>
      <c r="L21" s="198">
        <v>50</v>
      </c>
      <c r="M21" s="198">
        <v>35</v>
      </c>
      <c r="N21" s="113">
        <v>22</v>
      </c>
      <c r="O21" s="113">
        <v>10</v>
      </c>
      <c r="P21" s="113">
        <v>50</v>
      </c>
      <c r="Q21" s="113">
        <v>14</v>
      </c>
      <c r="R21" s="113">
        <v>114</v>
      </c>
      <c r="S21" s="113">
        <v>48</v>
      </c>
      <c r="T21" s="113">
        <v>24</v>
      </c>
      <c r="U21" s="113">
        <v>12</v>
      </c>
      <c r="V21" s="113">
        <v>6</v>
      </c>
      <c r="W21" s="113">
        <v>0</v>
      </c>
      <c r="X21" s="113">
        <v>0</v>
      </c>
      <c r="Y21" s="121">
        <v>0</v>
      </c>
      <c r="Z21" s="113">
        <v>0</v>
      </c>
      <c r="AA21" s="113">
        <v>0</v>
      </c>
      <c r="AB21" s="115">
        <v>0</v>
      </c>
      <c r="AC21" s="199">
        <v>0</v>
      </c>
    </row>
    <row r="22" spans="1:29" ht="17.25" customHeight="1" x14ac:dyDescent="0.2">
      <c r="A22" s="114"/>
      <c r="B22" s="296" t="s">
        <v>100</v>
      </c>
      <c r="C22" s="297"/>
      <c r="D22" s="127">
        <v>33</v>
      </c>
      <c r="E22" s="110" t="s">
        <v>36</v>
      </c>
      <c r="F22" s="113">
        <f t="shared" ref="F22:F24" si="9">H22+J22+L22+N22+P22+R22+T22+V22+X22+Z22+AB22</f>
        <v>849</v>
      </c>
      <c r="G22" s="113">
        <f t="shared" ref="G22:G24" si="10">I22+K22+M22+O22+Q22+S22+U22+W22+Y22+AA22+AC22</f>
        <v>443</v>
      </c>
      <c r="H22" s="113">
        <v>441</v>
      </c>
      <c r="I22" s="113">
        <v>242</v>
      </c>
      <c r="J22" s="113">
        <v>185</v>
      </c>
      <c r="K22" s="113">
        <v>83</v>
      </c>
      <c r="L22" s="113">
        <v>75</v>
      </c>
      <c r="M22" s="113">
        <v>43</v>
      </c>
      <c r="N22" s="113">
        <v>15</v>
      </c>
      <c r="O22" s="113">
        <v>10</v>
      </c>
      <c r="P22" s="113">
        <v>25</v>
      </c>
      <c r="Q22" s="113">
        <v>14</v>
      </c>
      <c r="R22" s="113">
        <v>30</v>
      </c>
      <c r="S22" s="113">
        <v>15</v>
      </c>
      <c r="T22" s="113">
        <v>48</v>
      </c>
      <c r="U22" s="113">
        <v>24</v>
      </c>
      <c r="V22" s="113">
        <v>30</v>
      </c>
      <c r="W22" s="113">
        <v>12</v>
      </c>
      <c r="X22" s="113">
        <v>0</v>
      </c>
      <c r="Y22" s="121">
        <v>0</v>
      </c>
      <c r="Z22" s="113">
        <v>0</v>
      </c>
      <c r="AA22" s="113">
        <v>0</v>
      </c>
      <c r="AB22" s="115">
        <v>0</v>
      </c>
      <c r="AC22" s="199">
        <v>0</v>
      </c>
    </row>
    <row r="23" spans="1:29" ht="17.25" customHeight="1" x14ac:dyDescent="0.2">
      <c r="A23" s="114"/>
      <c r="B23" s="303" t="s">
        <v>102</v>
      </c>
      <c r="C23" s="304"/>
      <c r="D23" s="113">
        <v>13</v>
      </c>
      <c r="E23" s="113">
        <f>G23+H23+J23+L23+N23+P23+R23+T23+V23+X23+Z23</f>
        <v>675</v>
      </c>
      <c r="F23" s="113">
        <f t="shared" si="9"/>
        <v>240</v>
      </c>
      <c r="G23" s="113">
        <f t="shared" si="10"/>
        <v>435</v>
      </c>
      <c r="H23" s="113">
        <v>196</v>
      </c>
      <c r="I23" s="113">
        <v>1</v>
      </c>
      <c r="J23" s="113">
        <v>2</v>
      </c>
      <c r="K23" s="113">
        <f t="shared" ref="K23" si="11">M23+N23+P23+R23+T23+V23+X23+Z23+AB23+AD23+AF23</f>
        <v>154</v>
      </c>
      <c r="L23" s="113">
        <v>3</v>
      </c>
      <c r="M23" s="113">
        <f t="shared" ref="M23" si="12">O23+P23+R23+T23+V23+X23+Z23+AB23+AD23+AF23+AH23</f>
        <v>115</v>
      </c>
      <c r="N23" s="113">
        <v>4</v>
      </c>
      <c r="O23" s="113">
        <f t="shared" ref="O23" si="13">Q23+R23+T23+V23+X23+Z23+AB23+AD23+AF23+AH23+AJ23</f>
        <v>80</v>
      </c>
      <c r="P23" s="113">
        <v>5</v>
      </c>
      <c r="Q23" s="113">
        <f t="shared" ref="Q23" si="14">S23+T23+V23+X23+Z23+AB23+AD23+AF23+AH23+AJ23+AL23</f>
        <v>50</v>
      </c>
      <c r="R23" s="113">
        <v>6</v>
      </c>
      <c r="S23" s="113">
        <f t="shared" ref="S23" si="15">U23+V23+X23+Z23+AB23+AD23+AF23+AH23+AJ23+AL23+AN23</f>
        <v>26</v>
      </c>
      <c r="T23" s="113">
        <v>7</v>
      </c>
      <c r="U23" s="113">
        <f t="shared" ref="U23" si="16">W23+X23+Z23+AB23+AD23+AF23+AH23+AJ23+AL23+AN23+AP23</f>
        <v>9</v>
      </c>
      <c r="V23" s="113">
        <v>8</v>
      </c>
      <c r="W23" s="113">
        <f t="shared" ref="W23" si="17">Y23+Z23+AB23+AD23+AF23+AH23+AJ23+AL23+AN23+AP23+AR23</f>
        <v>0</v>
      </c>
      <c r="X23" s="113">
        <v>9</v>
      </c>
      <c r="Y23" s="115">
        <v>0</v>
      </c>
      <c r="Z23" s="115">
        <v>0</v>
      </c>
      <c r="AA23" s="115">
        <v>0</v>
      </c>
      <c r="AB23" s="115">
        <v>0</v>
      </c>
      <c r="AC23" s="199">
        <v>0</v>
      </c>
    </row>
    <row r="24" spans="1:29" ht="17.25" customHeight="1" x14ac:dyDescent="0.2">
      <c r="A24" s="114"/>
      <c r="B24" s="296" t="s">
        <v>103</v>
      </c>
      <c r="C24" s="297"/>
      <c r="D24" s="127">
        <v>36</v>
      </c>
      <c r="E24" s="110" t="s">
        <v>40</v>
      </c>
      <c r="F24" s="113">
        <f t="shared" si="9"/>
        <v>151</v>
      </c>
      <c r="G24" s="113">
        <f t="shared" si="10"/>
        <v>82</v>
      </c>
      <c r="H24" s="122">
        <v>70</v>
      </c>
      <c r="I24" s="122">
        <v>37</v>
      </c>
      <c r="J24" s="122">
        <v>33</v>
      </c>
      <c r="K24" s="122">
        <v>20</v>
      </c>
      <c r="L24" s="122">
        <v>12</v>
      </c>
      <c r="M24" s="122">
        <v>8</v>
      </c>
      <c r="N24" s="122">
        <v>4</v>
      </c>
      <c r="O24" s="122">
        <v>3</v>
      </c>
      <c r="P24" s="122">
        <v>4</v>
      </c>
      <c r="Q24" s="122">
        <v>3</v>
      </c>
      <c r="R24" s="122">
        <v>12</v>
      </c>
      <c r="S24" s="122">
        <v>5</v>
      </c>
      <c r="T24" s="122">
        <v>9</v>
      </c>
      <c r="U24" s="122">
        <v>3</v>
      </c>
      <c r="V24" s="122">
        <v>7</v>
      </c>
      <c r="W24" s="122">
        <v>3</v>
      </c>
      <c r="X24" s="113"/>
      <c r="Y24" s="121">
        <v>0</v>
      </c>
      <c r="Z24" s="113">
        <v>0</v>
      </c>
      <c r="AA24" s="115">
        <v>0</v>
      </c>
      <c r="AB24" s="115">
        <v>0</v>
      </c>
      <c r="AC24" s="199">
        <v>0</v>
      </c>
    </row>
    <row r="25" spans="1:29" ht="33" customHeight="1" x14ac:dyDescent="0.25">
      <c r="A25" s="298" t="s">
        <v>152</v>
      </c>
      <c r="B25" s="299"/>
      <c r="C25" s="111" t="s">
        <v>153</v>
      </c>
      <c r="D25" s="127">
        <v>45</v>
      </c>
      <c r="E25" s="120"/>
      <c r="F25" s="150">
        <f>F26+F27</f>
        <v>643</v>
      </c>
      <c r="G25" s="150">
        <f>G26+G27</f>
        <v>643</v>
      </c>
      <c r="H25" s="150">
        <f t="shared" ref="H25:AA25" si="18">H26+H27</f>
        <v>474</v>
      </c>
      <c r="I25" s="150">
        <f t="shared" si="18"/>
        <v>252</v>
      </c>
      <c r="J25" s="150">
        <f t="shared" si="18"/>
        <v>70</v>
      </c>
      <c r="K25" s="150">
        <f t="shared" si="18"/>
        <v>37</v>
      </c>
      <c r="L25" s="150">
        <f t="shared" si="18"/>
        <v>41</v>
      </c>
      <c r="M25" s="150">
        <f t="shared" si="18"/>
        <v>20</v>
      </c>
      <c r="N25" s="150">
        <f t="shared" si="18"/>
        <v>5</v>
      </c>
      <c r="O25" s="150">
        <f t="shared" si="18"/>
        <v>2</v>
      </c>
      <c r="P25" s="150">
        <f t="shared" si="18"/>
        <v>10</v>
      </c>
      <c r="Q25" s="150">
        <f t="shared" si="18"/>
        <v>8</v>
      </c>
      <c r="R25" s="150">
        <f t="shared" si="18"/>
        <v>20</v>
      </c>
      <c r="S25" s="150">
        <f t="shared" si="18"/>
        <v>12</v>
      </c>
      <c r="T25" s="150">
        <f t="shared" si="18"/>
        <v>12</v>
      </c>
      <c r="U25" s="150">
        <f t="shared" si="18"/>
        <v>3</v>
      </c>
      <c r="V25" s="150">
        <f t="shared" si="18"/>
        <v>5</v>
      </c>
      <c r="W25" s="150">
        <f t="shared" si="18"/>
        <v>0</v>
      </c>
      <c r="X25" s="150">
        <f t="shared" si="18"/>
        <v>6</v>
      </c>
      <c r="Y25" s="150">
        <f t="shared" si="18"/>
        <v>0</v>
      </c>
      <c r="Z25" s="150">
        <f t="shared" si="18"/>
        <v>0</v>
      </c>
      <c r="AA25" s="150">
        <f t="shared" si="18"/>
        <v>0</v>
      </c>
      <c r="AB25" s="115">
        <v>0</v>
      </c>
      <c r="AC25" s="199">
        <v>0</v>
      </c>
    </row>
    <row r="26" spans="1:29" ht="17.25" customHeight="1" x14ac:dyDescent="0.2">
      <c r="A26" s="114"/>
      <c r="B26" s="296" t="s">
        <v>43</v>
      </c>
      <c r="C26" s="297"/>
      <c r="D26" s="112">
        <v>46</v>
      </c>
      <c r="E26" s="110" t="s">
        <v>44</v>
      </c>
      <c r="F26" s="113">
        <f>H26+J26+L26+N26+P26+R26+T26+V26+X26+Z26+AB26</f>
        <v>204</v>
      </c>
      <c r="G26" s="113">
        <f>H26+J26+L26+N26+P26+R26+T26+V26+X26+Z26+AB26</f>
        <v>204</v>
      </c>
      <c r="H26" s="113">
        <v>114</v>
      </c>
      <c r="I26" s="113">
        <v>70</v>
      </c>
      <c r="J26" s="113">
        <v>40</v>
      </c>
      <c r="K26" s="113">
        <v>24</v>
      </c>
      <c r="L26" s="113">
        <v>15</v>
      </c>
      <c r="M26" s="113">
        <v>10</v>
      </c>
      <c r="N26" s="113">
        <v>0</v>
      </c>
      <c r="O26" s="113">
        <v>0</v>
      </c>
      <c r="P26" s="113">
        <v>5</v>
      </c>
      <c r="Q26" s="113">
        <v>5</v>
      </c>
      <c r="R26" s="113">
        <v>10</v>
      </c>
      <c r="S26" s="113">
        <v>9</v>
      </c>
      <c r="T26" s="113">
        <v>10</v>
      </c>
      <c r="U26" s="113">
        <v>2</v>
      </c>
      <c r="V26" s="113">
        <v>4</v>
      </c>
      <c r="W26" s="113">
        <v>0</v>
      </c>
      <c r="X26" s="113">
        <v>6</v>
      </c>
      <c r="Y26" s="121">
        <v>0</v>
      </c>
      <c r="Z26" s="113">
        <v>0</v>
      </c>
      <c r="AA26" s="115">
        <v>0</v>
      </c>
      <c r="AB26" s="115">
        <v>0</v>
      </c>
      <c r="AC26" s="199">
        <v>0</v>
      </c>
    </row>
    <row r="27" spans="1:29" ht="17.25" customHeight="1" x14ac:dyDescent="0.2">
      <c r="A27" s="114"/>
      <c r="B27" s="296" t="s">
        <v>45</v>
      </c>
      <c r="C27" s="297"/>
      <c r="D27" s="112">
        <v>49</v>
      </c>
      <c r="E27" s="110" t="s">
        <v>46</v>
      </c>
      <c r="F27" s="113">
        <f>H27+J27+L27+N27+P27+R27+T27+V27+X27+Z27+AB27</f>
        <v>439</v>
      </c>
      <c r="G27" s="113">
        <f>H27+J27+L27+N27+P27+R27+T27+V27+X27+Z27+AB27</f>
        <v>439</v>
      </c>
      <c r="H27" s="113">
        <v>360</v>
      </c>
      <c r="I27" s="113">
        <v>182</v>
      </c>
      <c r="J27" s="113">
        <v>30</v>
      </c>
      <c r="K27" s="113">
        <v>13</v>
      </c>
      <c r="L27" s="113">
        <v>26</v>
      </c>
      <c r="M27" s="113">
        <v>10</v>
      </c>
      <c r="N27" s="113">
        <v>5</v>
      </c>
      <c r="O27" s="113">
        <v>2</v>
      </c>
      <c r="P27" s="113">
        <v>5</v>
      </c>
      <c r="Q27" s="113">
        <v>3</v>
      </c>
      <c r="R27" s="113">
        <v>10</v>
      </c>
      <c r="S27" s="113">
        <v>3</v>
      </c>
      <c r="T27" s="113">
        <v>2</v>
      </c>
      <c r="U27" s="113">
        <v>1</v>
      </c>
      <c r="V27" s="113">
        <v>1</v>
      </c>
      <c r="W27" s="113">
        <v>0</v>
      </c>
      <c r="X27" s="113">
        <v>0</v>
      </c>
      <c r="Y27" s="121">
        <v>0</v>
      </c>
      <c r="Z27" s="113">
        <v>0</v>
      </c>
      <c r="AA27" s="115">
        <v>0</v>
      </c>
      <c r="AB27" s="115">
        <v>0</v>
      </c>
      <c r="AC27" s="199">
        <v>0</v>
      </c>
    </row>
    <row r="28" spans="1:29" ht="17.25" customHeight="1" x14ac:dyDescent="0.25">
      <c r="A28" s="298" t="s">
        <v>154</v>
      </c>
      <c r="B28" s="299"/>
      <c r="C28" s="111" t="s">
        <v>155</v>
      </c>
      <c r="D28" s="127">
        <v>51</v>
      </c>
      <c r="E28" s="120"/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v>0</v>
      </c>
      <c r="V28" s="150">
        <v>0</v>
      </c>
      <c r="W28" s="150">
        <v>0</v>
      </c>
      <c r="X28" s="150">
        <v>0</v>
      </c>
      <c r="Y28" s="150">
        <v>0</v>
      </c>
      <c r="Z28" s="150">
        <v>0</v>
      </c>
      <c r="AA28" s="115">
        <v>0</v>
      </c>
      <c r="AB28" s="115">
        <v>0</v>
      </c>
      <c r="AC28" s="199">
        <v>0</v>
      </c>
    </row>
    <row r="29" spans="1:29" ht="17.25" customHeight="1" x14ac:dyDescent="0.2">
      <c r="A29" s="114"/>
      <c r="B29" s="296" t="s">
        <v>48</v>
      </c>
      <c r="C29" s="297"/>
      <c r="D29" s="112">
        <v>52</v>
      </c>
      <c r="E29" s="110" t="s">
        <v>49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15">
        <v>0</v>
      </c>
      <c r="AB29" s="115">
        <v>0</v>
      </c>
      <c r="AC29" s="199">
        <v>0</v>
      </c>
    </row>
    <row r="30" spans="1:29" ht="17.25" customHeight="1" x14ac:dyDescent="0.2">
      <c r="A30" s="114"/>
      <c r="B30" s="296" t="s">
        <v>104</v>
      </c>
      <c r="C30" s="297"/>
      <c r="D30" s="112">
        <v>55</v>
      </c>
      <c r="E30" s="110" t="s">
        <v>47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  <c r="P30" s="113">
        <v>0</v>
      </c>
      <c r="Q30" s="113">
        <v>0</v>
      </c>
      <c r="R30" s="113">
        <v>0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15">
        <v>0</v>
      </c>
      <c r="AB30" s="115">
        <v>0</v>
      </c>
      <c r="AC30" s="199">
        <v>0</v>
      </c>
    </row>
    <row r="31" spans="1:29" ht="30.75" customHeight="1" x14ac:dyDescent="0.25">
      <c r="A31" s="300" t="s">
        <v>203</v>
      </c>
      <c r="B31" s="301"/>
      <c r="C31" s="302"/>
      <c r="D31" s="127">
        <v>72</v>
      </c>
      <c r="E31" s="120"/>
      <c r="F31" s="140">
        <f>F32+F33+F34+F35+F36</f>
        <v>311</v>
      </c>
      <c r="G31" s="140">
        <f>G32+G33+G34+G35+G36</f>
        <v>119</v>
      </c>
      <c r="H31" s="151">
        <f>H32+H33+H34+H35+H36</f>
        <v>53</v>
      </c>
      <c r="I31" s="151">
        <f t="shared" ref="I31:M31" si="19">I32+I33+I34+I35+I36</f>
        <v>27</v>
      </c>
      <c r="J31" s="151">
        <f t="shared" si="19"/>
        <v>41</v>
      </c>
      <c r="K31" s="151">
        <f t="shared" si="19"/>
        <v>24</v>
      </c>
      <c r="L31" s="151">
        <f t="shared" si="19"/>
        <v>18</v>
      </c>
      <c r="M31" s="151">
        <f t="shared" si="19"/>
        <v>11</v>
      </c>
      <c r="N31" s="151">
        <f t="shared" ref="N31" si="20">N32+N33+N34+N35+N36</f>
        <v>15</v>
      </c>
      <c r="O31" s="151">
        <f t="shared" ref="O31" si="21">O32+O33+O34+O35+O36</f>
        <v>4</v>
      </c>
      <c r="P31" s="151">
        <f t="shared" ref="P31" si="22">P32+P33+P34+P35+P36</f>
        <v>13</v>
      </c>
      <c r="Q31" s="151">
        <f t="shared" ref="Q31:R31" si="23">Q32+Q33+Q34+Q35+Q36</f>
        <v>9</v>
      </c>
      <c r="R31" s="151">
        <f t="shared" si="23"/>
        <v>40</v>
      </c>
      <c r="S31" s="151">
        <f t="shared" ref="S31" si="24">S32+S33+S34+S35+S36</f>
        <v>23</v>
      </c>
      <c r="T31" s="151">
        <f t="shared" ref="T31" si="25">T32+T33+T34+T35+T36</f>
        <v>34</v>
      </c>
      <c r="U31" s="151">
        <f t="shared" ref="U31" si="26">U32+U33+U34+U35+U36</f>
        <v>14</v>
      </c>
      <c r="V31" s="151">
        <f t="shared" ref="V31" si="27">V32+V33+V34+V35+V36</f>
        <v>71</v>
      </c>
      <c r="W31" s="151">
        <v>5</v>
      </c>
      <c r="X31" s="151">
        <v>33</v>
      </c>
      <c r="Y31" s="151">
        <v>3</v>
      </c>
      <c r="Z31" s="151">
        <v>8</v>
      </c>
      <c r="AA31" s="151">
        <v>2</v>
      </c>
      <c r="AB31" s="115">
        <v>0</v>
      </c>
      <c r="AC31" s="199">
        <v>0</v>
      </c>
    </row>
    <row r="32" spans="1:29" ht="15.75" customHeight="1" x14ac:dyDescent="0.2">
      <c r="A32" s="114"/>
      <c r="B32" s="296" t="s">
        <v>50</v>
      </c>
      <c r="C32" s="297"/>
      <c r="D32" s="127">
        <v>74</v>
      </c>
      <c r="E32" s="110" t="s">
        <v>51</v>
      </c>
      <c r="F32" s="113">
        <v>94</v>
      </c>
      <c r="G32" s="123">
        <v>42</v>
      </c>
      <c r="H32" s="115">
        <v>0</v>
      </c>
      <c r="I32" s="115">
        <v>0</v>
      </c>
      <c r="J32" s="115">
        <v>11</v>
      </c>
      <c r="K32" s="115">
        <v>5</v>
      </c>
      <c r="L32" s="115">
        <v>5</v>
      </c>
      <c r="M32" s="115">
        <v>3</v>
      </c>
      <c r="N32" s="115">
        <v>12</v>
      </c>
      <c r="O32" s="115">
        <v>3</v>
      </c>
      <c r="P32" s="115">
        <v>10</v>
      </c>
      <c r="Q32" s="115">
        <v>7</v>
      </c>
      <c r="R32" s="115">
        <v>28</v>
      </c>
      <c r="S32" s="115">
        <v>18</v>
      </c>
      <c r="T32" s="115">
        <v>14</v>
      </c>
      <c r="U32" s="115">
        <v>6</v>
      </c>
      <c r="V32" s="115">
        <v>11</v>
      </c>
      <c r="W32" s="115">
        <v>0</v>
      </c>
      <c r="X32" s="113">
        <v>3</v>
      </c>
      <c r="Y32" s="117">
        <v>0</v>
      </c>
      <c r="Z32" s="115">
        <v>0</v>
      </c>
      <c r="AA32" s="115">
        <v>0</v>
      </c>
      <c r="AB32" s="115">
        <v>0</v>
      </c>
      <c r="AC32" s="199">
        <v>0</v>
      </c>
    </row>
    <row r="33" spans="1:29" ht="15.75" customHeight="1" x14ac:dyDescent="0.2">
      <c r="A33" s="114"/>
      <c r="B33" s="296" t="s">
        <v>181</v>
      </c>
      <c r="C33" s="297"/>
      <c r="D33" s="112">
        <v>79</v>
      </c>
      <c r="E33" s="110" t="s">
        <v>38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  <c r="V33" s="113">
        <v>0</v>
      </c>
      <c r="W33" s="113">
        <v>0</v>
      </c>
      <c r="X33" s="113">
        <v>0</v>
      </c>
      <c r="Y33" s="113">
        <v>0</v>
      </c>
      <c r="Z33" s="113">
        <v>0</v>
      </c>
      <c r="AA33" s="113">
        <v>0</v>
      </c>
      <c r="AB33" s="115">
        <v>0</v>
      </c>
      <c r="AC33" s="199">
        <v>0</v>
      </c>
    </row>
    <row r="34" spans="1:29" ht="15.75" customHeight="1" x14ac:dyDescent="0.2">
      <c r="A34" s="114"/>
      <c r="B34" s="296" t="s">
        <v>41</v>
      </c>
      <c r="C34" s="297"/>
      <c r="D34" s="127">
        <v>84</v>
      </c>
      <c r="E34" s="124" t="s">
        <v>42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13">
        <v>0</v>
      </c>
      <c r="Y34" s="113">
        <v>0</v>
      </c>
      <c r="Z34" s="113">
        <v>0</v>
      </c>
      <c r="AA34" s="113">
        <v>0</v>
      </c>
      <c r="AB34" s="115">
        <v>0</v>
      </c>
      <c r="AC34" s="199">
        <v>0</v>
      </c>
    </row>
    <row r="35" spans="1:29" ht="15.75" customHeight="1" x14ac:dyDescent="0.2">
      <c r="A35" s="114"/>
      <c r="B35" s="296" t="s">
        <v>106</v>
      </c>
      <c r="C35" s="297"/>
      <c r="D35" s="127">
        <v>89</v>
      </c>
      <c r="E35" s="110" t="s">
        <v>37</v>
      </c>
      <c r="F35" s="113">
        <v>57</v>
      </c>
      <c r="G35" s="123">
        <v>28</v>
      </c>
      <c r="H35" s="115">
        <v>39</v>
      </c>
      <c r="I35" s="115">
        <v>17</v>
      </c>
      <c r="J35" s="115">
        <v>24</v>
      </c>
      <c r="K35" s="115">
        <v>11</v>
      </c>
      <c r="L35" s="115">
        <v>9</v>
      </c>
      <c r="M35" s="115">
        <v>3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3">
        <v>0</v>
      </c>
      <c r="Y35" s="117">
        <v>0</v>
      </c>
      <c r="Z35" s="115">
        <v>0</v>
      </c>
      <c r="AA35" s="115">
        <v>0</v>
      </c>
      <c r="AB35" s="115">
        <v>0</v>
      </c>
      <c r="AC35" s="199">
        <v>0</v>
      </c>
    </row>
    <row r="36" spans="1:29" ht="15.75" customHeight="1" x14ac:dyDescent="0.2">
      <c r="A36" s="114"/>
      <c r="B36" s="296" t="s">
        <v>108</v>
      </c>
      <c r="C36" s="297"/>
      <c r="D36" s="112">
        <v>94</v>
      </c>
      <c r="E36" s="124" t="s">
        <v>39</v>
      </c>
      <c r="F36" s="113">
        <v>160</v>
      </c>
      <c r="G36" s="123">
        <v>49</v>
      </c>
      <c r="H36" s="115">
        <v>14</v>
      </c>
      <c r="I36" s="115">
        <v>10</v>
      </c>
      <c r="J36" s="115">
        <v>6</v>
      </c>
      <c r="K36" s="115">
        <v>8</v>
      </c>
      <c r="L36" s="115">
        <v>4</v>
      </c>
      <c r="M36" s="115">
        <v>5</v>
      </c>
      <c r="N36" s="115">
        <v>3</v>
      </c>
      <c r="O36" s="115">
        <v>1</v>
      </c>
      <c r="P36" s="115">
        <v>3</v>
      </c>
      <c r="Q36" s="115">
        <v>2</v>
      </c>
      <c r="R36" s="115">
        <v>12</v>
      </c>
      <c r="S36" s="115">
        <v>5</v>
      </c>
      <c r="T36" s="115">
        <v>20</v>
      </c>
      <c r="U36" s="115">
        <v>8</v>
      </c>
      <c r="V36" s="115">
        <v>60</v>
      </c>
      <c r="W36" s="115">
        <v>5</v>
      </c>
      <c r="X36" s="113">
        <v>30</v>
      </c>
      <c r="Y36" s="117">
        <v>3</v>
      </c>
      <c r="Z36" s="115">
        <v>8</v>
      </c>
      <c r="AA36" s="115">
        <v>2</v>
      </c>
      <c r="AB36" s="115">
        <v>0</v>
      </c>
      <c r="AC36" s="199">
        <v>0</v>
      </c>
    </row>
    <row r="37" spans="1:29" ht="15.75" customHeight="1" x14ac:dyDescent="0.2">
      <c r="A37" s="125" t="s">
        <v>204</v>
      </c>
      <c r="B37" s="126"/>
      <c r="C37" s="126"/>
      <c r="D37" s="126"/>
      <c r="E37" s="10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9" spans="1:29" x14ac:dyDescent="0.2">
      <c r="D39" s="109" t="s">
        <v>227</v>
      </c>
    </row>
  </sheetData>
  <mergeCells count="50">
    <mergeCell ref="F2:F4"/>
    <mergeCell ref="H2:AA2"/>
    <mergeCell ref="AB2:AB4"/>
    <mergeCell ref="G3:G4"/>
    <mergeCell ref="H3:H4"/>
    <mergeCell ref="J3:J4"/>
    <mergeCell ref="L3:L4"/>
    <mergeCell ref="B14:C14"/>
    <mergeCell ref="Z3:Z4"/>
    <mergeCell ref="AC3:AC4"/>
    <mergeCell ref="A5:C5"/>
    <mergeCell ref="A6:B6"/>
    <mergeCell ref="B7:C7"/>
    <mergeCell ref="B8:C8"/>
    <mergeCell ref="N3:N4"/>
    <mergeCell ref="P3:P4"/>
    <mergeCell ref="R3:R4"/>
    <mergeCell ref="T3:T4"/>
    <mergeCell ref="V3:V4"/>
    <mergeCell ref="X3:X4"/>
    <mergeCell ref="A2:C4"/>
    <mergeCell ref="D2:D4"/>
    <mergeCell ref="E2:E4"/>
    <mergeCell ref="B9:C9"/>
    <mergeCell ref="A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A20:B20"/>
    <mergeCell ref="B21:C21"/>
    <mergeCell ref="B22:C22"/>
    <mergeCell ref="B23:C23"/>
    <mergeCell ref="B24:C24"/>
    <mergeCell ref="A25:B25"/>
    <mergeCell ref="B33:C33"/>
    <mergeCell ref="B34:C34"/>
    <mergeCell ref="B35:C35"/>
    <mergeCell ref="B36:C36"/>
    <mergeCell ref="B27:C27"/>
    <mergeCell ref="A28:B28"/>
    <mergeCell ref="B29:C29"/>
    <mergeCell ref="B30:C30"/>
    <mergeCell ref="A31:C31"/>
    <mergeCell ref="B32:C32"/>
  </mergeCells>
  <pageMargins left="0.48" right="0.3" top="1" bottom="0.75" header="0.3" footer="0.3"/>
  <pageSetup paperSize="9" scale="60" orientation="landscape" r:id="rId1"/>
  <rowBreaks count="2" manualBreakCount="2">
    <brk id="19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Нүүр</vt:lpstr>
      <vt:lpstr>III</vt:lpstr>
      <vt:lpstr>IV-V</vt:lpstr>
      <vt:lpstr>VI-VIII</vt:lpstr>
      <vt:lpstr>IX</vt:lpstr>
      <vt:lpstr>X</vt:lpstr>
      <vt:lpstr>II (2)</vt:lpstr>
      <vt:lpstr>'IV-V'!Print_Area</vt:lpstr>
      <vt:lpstr>IX!Print_Area</vt:lpstr>
      <vt:lpstr>'VI-VIII'!Print_Area</vt:lpstr>
      <vt:lpstr>X!Print_Area</vt:lpstr>
      <vt:lpstr>Нүүр!Print_Area</vt:lpstr>
      <vt:lpstr>'II (2)'!Print_Titles</vt:lpstr>
      <vt:lpstr>III!Print_Titles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User</cp:lastModifiedBy>
  <cp:lastPrinted>2021-01-12T12:03:32Z</cp:lastPrinted>
  <dcterms:created xsi:type="dcterms:W3CDTF">2018-08-30T01:46:54Z</dcterms:created>
  <dcterms:modified xsi:type="dcterms:W3CDTF">2021-01-15T07:08:19Z</dcterms:modified>
</cp:coreProperties>
</file>