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Ajil bayaraa\heregtei\Statistic,toollogo\"/>
    </mc:Choice>
  </mc:AlternateContent>
  <xr:revisionPtr revIDLastSave="0" documentId="13_ncr:1_{4FD1C119-71E2-4C1E-8982-75F547BA4F9B}" xr6:coauthVersionLast="37" xr6:coauthVersionMax="37" xr10:uidLastSave="{00000000-0000-0000-0000-000000000000}"/>
  <bookViews>
    <workbookView xWindow="0" yWindow="60" windowWidth="20730" windowHeight="11700" activeTab="2" xr2:uid="{00000000-000D-0000-FFFF-FFFF00000000}"/>
  </bookViews>
  <sheets>
    <sheet name="Нүүр" sheetId="1" r:id="rId1"/>
    <sheet name="II" sheetId="8" r:id="rId2"/>
    <sheet name="III" sheetId="9" r:id="rId3"/>
    <sheet name="IV-V" sheetId="3" r:id="rId4"/>
    <sheet name="VI-VIII" sheetId="10" r:id="rId5"/>
    <sheet name="IX" sheetId="4" r:id="rId6"/>
    <sheet name="X" sheetId="11" r:id="rId7"/>
    <sheet name="tsol zereg " sheetId="12" r:id="rId8"/>
    <sheet name="II (2)" sheetId="13" r:id="rId9"/>
  </sheets>
  <definedNames>
    <definedName name="_xlnm.Print_Area" localSheetId="3">'IV-V'!$A$1:$R$51</definedName>
    <definedName name="_xlnm.Print_Area" localSheetId="5">IX!$A$1:$N$21</definedName>
    <definedName name="_xlnm.Print_Area" localSheetId="4">'VI-VIII'!$A$1:$Q$37</definedName>
    <definedName name="_xlnm.Print_Area" localSheetId="6">X!$A$1:$S$20</definedName>
    <definedName name="_xlnm.Print_Area" localSheetId="0">Нүүр!$A$1:$T$32</definedName>
    <definedName name="_xlnm.Print_Titles" localSheetId="1">II!$1:$5</definedName>
    <definedName name="_xlnm.Print_Titles" localSheetId="8">'II (2)'!$1:$5</definedName>
    <definedName name="_xlnm.Print_Titles" localSheetId="2">III!$A:$A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9" l="1"/>
  <c r="G36" i="13" l="1"/>
  <c r="G31" i="13" s="1"/>
  <c r="F36" i="13"/>
  <c r="G34" i="13"/>
  <c r="F34" i="13"/>
  <c r="G33" i="13"/>
  <c r="F33" i="13"/>
  <c r="G32" i="13"/>
  <c r="F32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F31" i="13"/>
  <c r="G29" i="13"/>
  <c r="F29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G27" i="13"/>
  <c r="F27" i="13"/>
  <c r="G26" i="13"/>
  <c r="G25" i="13" s="1"/>
  <c r="F26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F25" i="13"/>
  <c r="G24" i="13"/>
  <c r="F24" i="13"/>
  <c r="G23" i="13"/>
  <c r="E23" i="13" s="1"/>
  <c r="F23" i="13"/>
  <c r="G22" i="13"/>
  <c r="F22" i="13"/>
  <c r="G21" i="13"/>
  <c r="F21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G20" i="13" s="1"/>
  <c r="H20" i="13"/>
  <c r="F20" i="13" s="1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G9" i="13"/>
  <c r="F9" i="13"/>
  <c r="AA8" i="13"/>
  <c r="Z8" i="13"/>
  <c r="X8" i="13" s="1"/>
  <c r="Y8" i="13"/>
  <c r="W8" i="13" s="1"/>
  <c r="G7" i="13"/>
  <c r="F7" i="13"/>
  <c r="AC6" i="13"/>
  <c r="AB6" i="13"/>
  <c r="AA6" i="13"/>
  <c r="Z6" i="13"/>
  <c r="Y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10" i="13" l="1"/>
  <c r="V8" i="13"/>
  <c r="X6" i="13"/>
  <c r="G8" i="13"/>
  <c r="W6" i="13"/>
  <c r="G6" i="13" s="1"/>
  <c r="G34" i="8"/>
  <c r="G36" i="8"/>
  <c r="F34" i="8"/>
  <c r="G33" i="8"/>
  <c r="F33" i="8"/>
  <c r="F36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G29" i="8"/>
  <c r="G28" i="8" s="1"/>
  <c r="F29" i="8"/>
  <c r="F28" i="8" s="1"/>
  <c r="F27" i="8"/>
  <c r="G27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F24" i="8"/>
  <c r="F26" i="8"/>
  <c r="G23" i="8"/>
  <c r="E23" i="8" s="1"/>
  <c r="G24" i="8"/>
  <c r="F23" i="8"/>
  <c r="G20" i="8" l="1"/>
  <c r="F20" i="8"/>
  <c r="V6" i="13"/>
  <c r="F8" i="13"/>
  <c r="F6" i="13" s="1"/>
  <c r="F25" i="8"/>
  <c r="G22" i="8" l="1"/>
  <c r="G26" i="8"/>
  <c r="G25" i="8" s="1"/>
  <c r="F22" i="8"/>
  <c r="G21" i="8" l="1"/>
  <c r="F21" i="8"/>
  <c r="F11" i="8"/>
  <c r="H10" i="8"/>
  <c r="G13" i="8"/>
  <c r="G14" i="8"/>
  <c r="G15" i="8"/>
  <c r="G16" i="8"/>
  <c r="G17" i="8"/>
  <c r="G18" i="8"/>
  <c r="G19" i="8"/>
  <c r="G12" i="8"/>
  <c r="F12" i="8"/>
  <c r="F13" i="8"/>
  <c r="F14" i="8"/>
  <c r="F15" i="8"/>
  <c r="F16" i="8"/>
  <c r="F17" i="8"/>
  <c r="F18" i="8"/>
  <c r="F19" i="8"/>
  <c r="G11" i="8"/>
  <c r="F7" i="8"/>
  <c r="F9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I10" i="8"/>
  <c r="J10" i="8"/>
  <c r="K10" i="8"/>
  <c r="L10" i="8"/>
  <c r="M10" i="8"/>
  <c r="N10" i="8"/>
  <c r="O10" i="8"/>
  <c r="P10" i="8"/>
  <c r="I6" i="8"/>
  <c r="J6" i="8"/>
  <c r="K6" i="8"/>
  <c r="L6" i="8"/>
  <c r="M6" i="8"/>
  <c r="N6" i="8"/>
  <c r="O6" i="8"/>
  <c r="P6" i="8"/>
  <c r="Q6" i="8"/>
  <c r="R6" i="8"/>
  <c r="S6" i="8"/>
  <c r="T6" i="8"/>
  <c r="U6" i="8"/>
  <c r="AB6" i="8"/>
  <c r="AC6" i="8"/>
  <c r="H6" i="8"/>
  <c r="G7" i="8"/>
  <c r="G9" i="8"/>
  <c r="G10" i="8" l="1"/>
  <c r="F10" i="8"/>
  <c r="G32" i="8"/>
  <c r="G31" i="8" s="1"/>
  <c r="F32" i="8"/>
  <c r="F31" i="8" s="1"/>
  <c r="AA8" i="8"/>
  <c r="AA6" i="8" s="1"/>
  <c r="Z8" i="8"/>
  <c r="Z6" i="8" s="1"/>
  <c r="Y8" i="8" l="1"/>
  <c r="Y6" i="8" s="1"/>
  <c r="X8" i="8"/>
  <c r="X6" i="8" s="1"/>
  <c r="V8" i="8" l="1"/>
  <c r="W8" i="8"/>
  <c r="W6" i="8" l="1"/>
  <c r="G6" i="8" s="1"/>
  <c r="G8" i="8"/>
  <c r="F8" i="8"/>
  <c r="F6" i="8" s="1"/>
  <c r="V6" i="8"/>
  <c r="L10" i="12"/>
  <c r="B10" i="12" s="1"/>
  <c r="K6" i="11" l="1"/>
  <c r="L6" i="11"/>
  <c r="M6" i="11"/>
  <c r="N6" i="11"/>
  <c r="O6" i="11"/>
  <c r="P6" i="11"/>
  <c r="Q6" i="11"/>
  <c r="R6" i="11"/>
  <c r="S6" i="11"/>
  <c r="J6" i="11"/>
  <c r="C8" i="11"/>
  <c r="C9" i="11"/>
  <c r="C10" i="11"/>
  <c r="C11" i="11"/>
  <c r="C12" i="11"/>
  <c r="C7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C15" i="11"/>
  <c r="C16" i="11"/>
  <c r="C17" i="11"/>
  <c r="C18" i="11"/>
  <c r="C19" i="11"/>
  <c r="C14" i="11"/>
  <c r="C13" i="11" s="1"/>
  <c r="C6" i="11" l="1"/>
  <c r="G7" i="4"/>
  <c r="H7" i="4"/>
  <c r="I7" i="4"/>
  <c r="J7" i="4"/>
  <c r="K7" i="4"/>
  <c r="L7" i="4"/>
  <c r="M7" i="4"/>
  <c r="N7" i="4"/>
  <c r="D7" i="4"/>
  <c r="E7" i="4"/>
  <c r="F7" i="4"/>
  <c r="C7" i="4"/>
  <c r="M11" i="10" l="1"/>
  <c r="L11" i="10"/>
  <c r="K11" i="10"/>
  <c r="I11" i="10" s="1"/>
  <c r="G11" i="10" s="1"/>
  <c r="J11" i="10"/>
  <c r="H11" i="10" s="1"/>
  <c r="F11" i="10" s="1"/>
  <c r="G10" i="10"/>
  <c r="F10" i="10"/>
  <c r="G9" i="10"/>
  <c r="F9" i="10"/>
  <c r="G8" i="10"/>
  <c r="F8" i="10"/>
  <c r="G7" i="10"/>
  <c r="F7" i="10"/>
  <c r="G6" i="10"/>
  <c r="F6" i="10"/>
  <c r="E6" i="10"/>
  <c r="D6" i="10"/>
  <c r="E31" i="10"/>
  <c r="D31" i="10"/>
  <c r="E32" i="10"/>
  <c r="D32" i="10"/>
  <c r="C31" i="10"/>
  <c r="E32" i="3" l="1"/>
  <c r="F24" i="3" l="1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L6" i="3"/>
  <c r="K6" i="3"/>
  <c r="J6" i="3"/>
  <c r="I6" i="3"/>
  <c r="H6" i="3"/>
  <c r="F6" i="3" s="1"/>
  <c r="G6" i="3"/>
  <c r="E6" i="3" s="1"/>
</calcChain>
</file>

<file path=xl/sharedStrings.xml><?xml version="1.0" encoding="utf-8"?>
<sst xmlns="http://schemas.openxmlformats.org/spreadsheetml/2006/main" count="507" uniqueCount="260">
  <si>
    <t xml:space="preserve"> Регистрийн дугаар </t>
  </si>
  <si>
    <t xml:space="preserve"> Аж ахуйн нэгж, байгууллагын нэр </t>
  </si>
  <si>
    <t xml:space="preserve"> Байршил </t>
  </si>
  <si>
    <t xml:space="preserve">Нэр </t>
  </si>
  <si>
    <t>Код</t>
  </si>
  <si>
    <t xml:space="preserve"> Аймаг, нийслэл </t>
  </si>
  <si>
    <t xml:space="preserve"> Сум, дүүрэг</t>
  </si>
  <si>
    <t xml:space="preserve"> Баг, хороо</t>
  </si>
  <si>
    <t xml:space="preserve"> Гудамж, хороолол</t>
  </si>
  <si>
    <t xml:space="preserve"> Байшин, байр</t>
  </si>
  <si>
    <t xml:space="preserve"> Овог, нэр</t>
  </si>
  <si>
    <t xml:space="preserve"> Хашаа, хаалганы дугаар</t>
  </si>
  <si>
    <t xml:space="preserve"> Албан тушаал</t>
  </si>
  <si>
    <t xml:space="preserve"> Утас</t>
  </si>
  <si>
    <t xml:space="preserve"> Факс</t>
  </si>
  <si>
    <t xml:space="preserve"> Гар утас</t>
  </si>
  <si>
    <t xml:space="preserve"> Цахим шуудан</t>
  </si>
  <si>
    <t xml:space="preserve"> Цахим хуудас</t>
  </si>
  <si>
    <t>http://</t>
  </si>
  <si>
    <t xml:space="preserve">Хянасан:          </t>
  </si>
  <si>
    <t xml:space="preserve">Мэдээ гаргасан:                                        </t>
  </si>
  <si>
    <t xml:space="preserve"> </t>
  </si>
  <si>
    <t>Үзүүлэлт</t>
  </si>
  <si>
    <t>Бүгд</t>
  </si>
  <si>
    <t>Насны бүлгээр</t>
  </si>
  <si>
    <t>Эмэгтэй</t>
  </si>
  <si>
    <t>15-24</t>
  </si>
  <si>
    <t>25-34</t>
  </si>
  <si>
    <t>35-44</t>
  </si>
  <si>
    <t>45-54</t>
  </si>
  <si>
    <t>55-64</t>
  </si>
  <si>
    <t>65+</t>
  </si>
  <si>
    <t xml:space="preserve">Эмэгтэй </t>
  </si>
  <si>
    <t>А</t>
  </si>
  <si>
    <t>Б</t>
  </si>
  <si>
    <t>31002</t>
  </si>
  <si>
    <t>28002</t>
  </si>
  <si>
    <t>83002</t>
  </si>
  <si>
    <t>91000</t>
  </si>
  <si>
    <t>96001</t>
  </si>
  <si>
    <t>35002</t>
  </si>
  <si>
    <t>Гүйлтийн цана</t>
  </si>
  <si>
    <t>76001</t>
  </si>
  <si>
    <t>Шатар</t>
  </si>
  <si>
    <t>40002</t>
  </si>
  <si>
    <t>Зуун буудалт даам</t>
  </si>
  <si>
    <t>39002</t>
  </si>
  <si>
    <t>47002</t>
  </si>
  <si>
    <t>Пара-жүдо бөх</t>
  </si>
  <si>
    <t>44000</t>
  </si>
  <si>
    <t>Пауэрлифтинг</t>
  </si>
  <si>
    <t>89002</t>
  </si>
  <si>
    <t xml:space="preserve"> Насны бүлгээр</t>
  </si>
  <si>
    <t xml:space="preserve">Удирдлага </t>
  </si>
  <si>
    <t>10-14</t>
  </si>
  <si>
    <t>15-19</t>
  </si>
  <si>
    <t xml:space="preserve"> Бусад /бичих/</t>
  </si>
  <si>
    <t>б.</t>
  </si>
  <si>
    <t>в.</t>
  </si>
  <si>
    <t>4</t>
  </si>
  <si>
    <t>5</t>
  </si>
  <si>
    <t>6</t>
  </si>
  <si>
    <t>7</t>
  </si>
  <si>
    <t>8</t>
  </si>
  <si>
    <t>Үндэсний спорт</t>
  </si>
  <si>
    <t>Халз тулаан, хүчний спорт</t>
  </si>
  <si>
    <t>Спорт тоглоом</t>
  </si>
  <si>
    <t>Оюуны спорт</t>
  </si>
  <si>
    <t>Пара-спорт</t>
  </si>
  <si>
    <t>Цэрэгжлийн спорт</t>
  </si>
  <si>
    <t>Хэмжигдэхүүнтэй спорт</t>
  </si>
  <si>
    <t xml:space="preserve"> Үнэлгээ</t>
  </si>
  <si>
    <t>A</t>
  </si>
  <si>
    <t>B</t>
  </si>
  <si>
    <t>C</t>
  </si>
  <si>
    <t>D</t>
  </si>
  <si>
    <t>F</t>
  </si>
  <si>
    <t>Алт</t>
  </si>
  <si>
    <t>Мөнгө</t>
  </si>
  <si>
    <t xml:space="preserve">Хүрэл </t>
  </si>
  <si>
    <t>Спортын төрөл</t>
  </si>
  <si>
    <t>МД</t>
  </si>
  <si>
    <t>0-4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</si>
  <si>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</si>
  <si>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</si>
  <si>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</si>
  <si>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</si>
  <si>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</si>
  <si>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</si>
  <si>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</si>
  <si>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</si>
  <si>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</si>
  <si>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5-9</t>
  </si>
  <si>
    <t>Үндэсний сур</t>
  </si>
  <si>
    <t>Шагайн харваа</t>
  </si>
  <si>
    <t>Үндэсний бөх</t>
  </si>
  <si>
    <t xml:space="preserve">Жүдо бөх </t>
  </si>
  <si>
    <t>Самбо бөх</t>
  </si>
  <si>
    <t>Сумо бөх</t>
  </si>
  <si>
    <t>Кикбокс</t>
  </si>
  <si>
    <t>Бокс</t>
  </si>
  <si>
    <t>Олс таталт</t>
  </si>
  <si>
    <t>Волейбол</t>
  </si>
  <si>
    <t>Сагсан бөмбөг</t>
  </si>
  <si>
    <t>Хөл бөмбөг</t>
  </si>
  <si>
    <t>Ширээний теннис</t>
  </si>
  <si>
    <t>Хонхтой бөмбөг</t>
  </si>
  <si>
    <t>Байт харваа</t>
  </si>
  <si>
    <t>Хөнгөн атлетик</t>
  </si>
  <si>
    <t>Хүндийн өргөлт</t>
  </si>
  <si>
    <t>Дугуйн спорт</t>
  </si>
  <si>
    <t xml:space="preserve">                                </t>
  </si>
  <si>
    <t>В</t>
  </si>
  <si>
    <t>Гардан тулаан</t>
  </si>
  <si>
    <t>II. ТАМИРЧИД</t>
  </si>
  <si>
    <t>Насны бүлэг</t>
  </si>
  <si>
    <t>IX. БИЕ БЯЛДАРЫН СОРИЛД ХАМРАГДАГЧИД, ҮНЭЛГЭЭГЭЭР</t>
  </si>
  <si>
    <t>X. БИЕ БЯЛДАРЫН ТҮВШИН ТОГТООХ СОРИЛД ХАМРАГДАГЧДЫН БИЕИЙН ЖИНГИЙН ИНДЕКС</t>
  </si>
  <si>
    <t xml:space="preserve">VII. ЗОХИОН БАЙГУУЛСАН АРГА ХЭМЖЭЭ </t>
  </si>
  <si>
    <t>VIII.ЗОХИОН БАЙГУУЛСАН АРГА ХЭМЖЭЭ, ХАМРАГДАГЧИД</t>
  </si>
  <si>
    <t>Олон улсын таеквондо</t>
  </si>
  <si>
    <t>Арга хэмжээ</t>
  </si>
  <si>
    <t xml:space="preserve">Хөгжлийн бэрхшээлтэй </t>
  </si>
  <si>
    <t>эмэгтэй</t>
  </si>
  <si>
    <t xml:space="preserve">Олон улсын </t>
  </si>
  <si>
    <t>Улсын</t>
  </si>
  <si>
    <t xml:space="preserve">Бүсийн </t>
  </si>
  <si>
    <t xml:space="preserve">Аймаг, нийслэлийн </t>
  </si>
  <si>
    <t xml:space="preserve">Сум, дүүргийн </t>
  </si>
  <si>
    <t>18-24</t>
  </si>
  <si>
    <t>Тэмцээн Бүгд</t>
  </si>
  <si>
    <t>III. БИЕИЙН ТАМИР, СПОРТЫН БАЙГУУЛЛАГАД АЖИЛЛАГЧИД</t>
  </si>
  <si>
    <t>З-БТС-1</t>
  </si>
  <si>
    <t xml:space="preserve">Үндэсний статистикийн хорооны даргын зөвшөөрснөөр БСШУС-ын сайдын 2018 оны ........ сарын ........ өдрийн ........ тоот тушаалаар батлав.
</t>
  </si>
  <si>
    <t>17-18</t>
  </si>
  <si>
    <t>21-24</t>
  </si>
  <si>
    <t>Жүдо бөх</t>
  </si>
  <si>
    <t xml:space="preserve">Чөлөөт бөх </t>
  </si>
  <si>
    <t>Таэквондо</t>
  </si>
  <si>
    <t>Буудлага</t>
  </si>
  <si>
    <t>Гимнастик</t>
  </si>
  <si>
    <t xml:space="preserve">Цана </t>
  </si>
  <si>
    <t>Тэшүүр</t>
  </si>
  <si>
    <t>3-4</t>
  </si>
  <si>
    <t>6-9</t>
  </si>
  <si>
    <t>10-11</t>
  </si>
  <si>
    <t>12-14</t>
  </si>
  <si>
    <t>15-17</t>
  </si>
  <si>
    <t>18-19</t>
  </si>
  <si>
    <t>I.1. ХАЯГИЙН ХЭСЭГ</t>
  </si>
  <si>
    <t>I.2. Холбоо барих хүний мэдээлэл</t>
  </si>
  <si>
    <t xml:space="preserve">Үндэсний спорт                          </t>
  </si>
  <si>
    <t>мөр1=мөр(2:12)</t>
  </si>
  <si>
    <t>мөр31=мөр(32:44)</t>
  </si>
  <si>
    <t xml:space="preserve">Оюуны спорт                      </t>
  </si>
  <si>
    <t>мөр45= мөр(46:50)</t>
  </si>
  <si>
    <r>
      <t xml:space="preserve">Пара спорт </t>
    </r>
    <r>
      <rPr>
        <sz val="10"/>
        <rFont val="Arial"/>
        <family val="2"/>
      </rPr>
      <t/>
    </r>
  </si>
  <si>
    <t xml:space="preserve"> мөр51=мөр(52:56)</t>
  </si>
  <si>
    <t xml:space="preserve">Бүгд                   </t>
  </si>
  <si>
    <t>Таргалалт III зэрэг</t>
  </si>
  <si>
    <t>Туранхай</t>
  </si>
  <si>
    <t>Хэвийн</t>
  </si>
  <si>
    <t>Илүүдэл</t>
  </si>
  <si>
    <t>Таргалалт I зэрэг</t>
  </si>
  <si>
    <t>Таргалалт II зэрэг</t>
  </si>
  <si>
    <t>Захиргаа, санхүүгийн ажилтан</t>
  </si>
  <si>
    <t>Мэргэжилтэн</t>
  </si>
  <si>
    <t>Дасгалжуулагч</t>
  </si>
  <si>
    <t>Биеийн тамирын арга зүйч</t>
  </si>
  <si>
    <t>Эмч</t>
  </si>
  <si>
    <t>Үйлчилгээ, аж ахуйн ажилтан</t>
  </si>
  <si>
    <t xml:space="preserve">Бусад </t>
  </si>
  <si>
    <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
2. Аймаг, нийслэлийн биеийн тамир, спортын газрууд жилийн мэдээг нэгтгэн дараа оны 1-р сарын 30-ны дотор Засгийн газрын хэрэгжүүлэгч агентлаг Биеийн тамир, спортын газарт  цахим шуудан болон маягтаар ирүүлнэ.</t>
  </si>
  <si>
    <t>Үзүүлсэн амжилт</t>
  </si>
  <si>
    <t>Оролцогчид
Бүгд</t>
  </si>
  <si>
    <t>16 хүртэлх</t>
  </si>
  <si>
    <t>65, түүнээс дээш</t>
  </si>
  <si>
    <t>10 хүртэлх</t>
  </si>
  <si>
    <t>VI. ӨСВӨР ҮЕИЙН ШИГШЭЭ БАГИЙН ТАМИРЧДЫН ОРОЛЦСОН ТЭМЦЭЭН, ҮЗҮҮЛСЭН АМЖИЛТ</t>
  </si>
  <si>
    <t>V. ӨСВӨР ҮЕИЙН ШИГШЭЭ БАГИЙН ДАСГАЛЖУУЛАГЧИД</t>
  </si>
  <si>
    <t>IV. ӨСВӨР ҮЕИЙН ШИГШЭЭ БАГИЙН ТАМИРЧИД</t>
  </si>
  <si>
    <r>
      <t xml:space="preserve">Балансын шалгалт: </t>
    </r>
    <r>
      <rPr>
        <i/>
        <sz val="10"/>
        <color theme="1"/>
        <rFont val="Arial"/>
        <family val="2"/>
      </rPr>
      <t>багана 1=багана(3+5+7+9+11); багана 2=багана(4+6+8+10+12)</t>
    </r>
  </si>
  <si>
    <r>
      <t xml:space="preserve">Бүгд        </t>
    </r>
    <r>
      <rPr>
        <i/>
        <sz val="10"/>
        <rFont val="Arial"/>
        <family val="2"/>
      </rPr>
      <t>мөр1= мөр(2:16)</t>
    </r>
  </si>
  <si>
    <t>Дартс</t>
  </si>
  <si>
    <t xml:space="preserve">Увс аймгийн БТС-ын газар </t>
  </si>
  <si>
    <t xml:space="preserve">Увс аймаг </t>
  </si>
  <si>
    <t xml:space="preserve">Улаангом </t>
  </si>
  <si>
    <t xml:space="preserve">3-р баг </t>
  </si>
  <si>
    <t xml:space="preserve"> БИЕИЙН ТАМИР, СПОРТЫН ТӨРИЙН БАЙГУУЛЛАГЫН ҮЙЛ АЖИЛЛАГААНЫ 2018  ОНЫ МЭДЭЭ </t>
  </si>
  <si>
    <t xml:space="preserve">Спортын ордон </t>
  </si>
  <si>
    <t>uws@sport.gov.mn</t>
  </si>
  <si>
    <t xml:space="preserve">Хөхөө Баяртуул </t>
  </si>
  <si>
    <t xml:space="preserve">Ахлах  мэргэжилтэн </t>
  </si>
  <si>
    <t xml:space="preserve">Unubold115@gmail.com </t>
  </si>
  <si>
    <t xml:space="preserve"> БТС-ын газрын дарга </t>
  </si>
  <si>
    <t xml:space="preserve">               Б.Ганболд </t>
  </si>
  <si>
    <t xml:space="preserve">Ахлах мэргэжилтэн </t>
  </si>
  <si>
    <t xml:space="preserve">             Х.Баяртуул </t>
  </si>
  <si>
    <t xml:space="preserve">2019 оны  01сарын 25  өдөр </t>
  </si>
  <si>
    <r>
      <t xml:space="preserve">Бүгд                           </t>
    </r>
    <r>
      <rPr>
        <i/>
        <sz val="11"/>
        <rFont val="Arial"/>
        <family val="2"/>
      </rPr>
      <t>мөр1=мөр(2:9)</t>
    </r>
  </si>
  <si>
    <r>
      <t xml:space="preserve">Эмэгтэй             </t>
    </r>
    <r>
      <rPr>
        <i/>
        <sz val="11"/>
        <rFont val="Arial"/>
        <family val="2"/>
      </rPr>
      <t>мөр10=мөр(11:18)</t>
    </r>
  </si>
  <si>
    <r>
      <t xml:space="preserve">Балансын шалгалт: </t>
    </r>
    <r>
      <rPr>
        <i/>
        <sz val="11"/>
        <color theme="1"/>
        <rFont val="Arial"/>
        <family val="2"/>
      </rPr>
      <t>багана1=багана(2:7)</t>
    </r>
  </si>
  <si>
    <t xml:space="preserve">Үндэсний бөх </t>
  </si>
  <si>
    <t>Софт бадминтон</t>
  </si>
  <si>
    <t xml:space="preserve">Ахлах дасгалжуулагч </t>
  </si>
  <si>
    <t>48</t>
  </si>
  <si>
    <t>14</t>
  </si>
  <si>
    <t>1</t>
  </si>
  <si>
    <r>
      <t xml:space="preserve">Бүгд                    </t>
    </r>
    <r>
      <rPr>
        <i/>
        <sz val="11"/>
        <rFont val="Arial"/>
        <family val="2"/>
      </rPr>
      <t xml:space="preserve"> мөр1=мөр(2:7)</t>
    </r>
  </si>
  <si>
    <r>
      <t xml:space="preserve">Эмэгтэй  </t>
    </r>
    <r>
      <rPr>
        <i/>
        <sz val="11"/>
        <rFont val="Arial"/>
        <family val="2"/>
      </rPr>
      <t xml:space="preserve">       мөр8= мөр(9:14)</t>
    </r>
  </si>
  <si>
    <r>
      <t xml:space="preserve">Балансын шалгалт:  </t>
    </r>
    <r>
      <rPr>
        <i/>
        <sz val="11"/>
        <color theme="1"/>
        <rFont val="Arial"/>
        <family val="2"/>
      </rPr>
      <t>багана1= багана(2:17)</t>
    </r>
  </si>
  <si>
    <r>
      <rPr>
        <b/>
        <sz val="10"/>
        <color theme="1"/>
        <rFont val="Arial"/>
        <family val="2"/>
      </rPr>
      <t xml:space="preserve">Бүгд        </t>
    </r>
    <r>
      <rPr>
        <sz val="10"/>
        <color theme="1"/>
        <rFont val="Arial"/>
        <family val="2"/>
      </rPr>
      <t xml:space="preserve">                                 </t>
    </r>
    <r>
      <rPr>
        <i/>
        <sz val="10"/>
        <color theme="1"/>
        <rFont val="Arial"/>
        <family val="2"/>
      </rPr>
      <t>мөр1=мөр(2:6)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</si>
  <si>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багана4=багана(6+8+10); багана5=багана(7+9+11)</t>
    </r>
  </si>
  <si>
    <r>
      <t xml:space="preserve">Бүгд                         </t>
    </r>
    <r>
      <rPr>
        <i/>
        <sz val="10"/>
        <rFont val="Arial"/>
        <family val="2"/>
      </rPr>
      <t xml:space="preserve">                  мөр1=мөр(2:6)</t>
    </r>
  </si>
  <si>
    <r>
      <t>Балансын шалгалт: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багана1=багана(2:8)</t>
    </r>
  </si>
  <si>
    <r>
      <t xml:space="preserve">Бүгд                                           </t>
    </r>
    <r>
      <rPr>
        <i/>
        <sz val="10"/>
        <rFont val="Arial"/>
        <family val="2"/>
      </rPr>
      <t>мөр1=мөр(2:6)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</si>
  <si>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2=(4+6+8+10+12+14); багана 3=(5+7+9+11+13+15)</t>
    </r>
  </si>
  <si>
    <r>
      <t xml:space="preserve">Бүгд                              </t>
    </r>
    <r>
      <rPr>
        <i/>
        <sz val="10"/>
        <rFont val="Arial"/>
        <family val="2"/>
      </rPr>
      <t>мөр1=мөр(2:19)</t>
    </r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</si>
  <si>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 1=багана(3+5+7); багана 2=багана(4+6+8) </t>
    </r>
  </si>
  <si>
    <r>
      <t xml:space="preserve">Бүгд       </t>
    </r>
    <r>
      <rPr>
        <i/>
        <sz val="10"/>
        <rFont val="Arial"/>
        <family val="2"/>
      </rPr>
      <t xml:space="preserve">                         мөр1=мөр(2:19)</t>
    </r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</si>
  <si>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багана1=багана(3+5+7+9+11+13); багана 2=багана(4+6+8+10+12+14) </t>
    </r>
  </si>
  <si>
    <t>Үндэсний Статистикийн Газрын Даргын зөвшөөрснөөр</t>
  </si>
  <si>
    <t xml:space="preserve">Захиргааны статистикийн мэдээлэл </t>
  </si>
  <si>
    <t xml:space="preserve">Эрүүл мэндийн сайдын тушаалаар батлав. 2007 он Тушаал №                                                              Маягт БТС -1 </t>
  </si>
  <si>
    <t xml:space="preserve">ЦОЛ ЗЭРЭГТЭЙ ТАМИРЧИД,ДАСГАЛЖУУЛАГЧИД,ШҮҮГЧДИЙН МЭДЭЭ </t>
  </si>
  <si>
    <t>Маягт БТС-5</t>
  </si>
  <si>
    <t xml:space="preserve">Аймаг , нийслэл </t>
  </si>
  <si>
    <t>Цол зэрэгтэй тамирчид, дасгалжуулагчдын тоо</t>
  </si>
  <si>
    <t xml:space="preserve">Спортын мастер </t>
  </si>
  <si>
    <t>Спортын дэд мастер</t>
  </si>
  <si>
    <t xml:space="preserve">I зэрэгтэй тамирчин </t>
  </si>
  <si>
    <t xml:space="preserve">II зэрэгтэй тамирчин </t>
  </si>
  <si>
    <t xml:space="preserve">III зэрэгтэй тамирчин </t>
  </si>
  <si>
    <t xml:space="preserve">Цол зэрэгтэй шүүгчдийн тоо </t>
  </si>
  <si>
    <t>Бүгдээс</t>
  </si>
  <si>
    <t xml:space="preserve">Гавьяат тамирчин </t>
  </si>
  <si>
    <t xml:space="preserve">Гавьяат дасгалжуулагч багш  </t>
  </si>
  <si>
    <t xml:space="preserve">Олон Улсын Шүүгч </t>
  </si>
  <si>
    <t xml:space="preserve">Улсын шүүгч </t>
  </si>
  <si>
    <t xml:space="preserve">I зэрэгтэй iшүүгч </t>
  </si>
  <si>
    <t xml:space="preserve">II зэрэгтэй шүүгч </t>
  </si>
  <si>
    <t xml:space="preserve">III зэрэгтэй шүүгч </t>
  </si>
  <si>
    <t>Улсын цолтой  бөхчүүдийн тоо</t>
  </si>
  <si>
    <t xml:space="preserve">Аймгийн цолтой бөхчүүдийн тоо </t>
  </si>
  <si>
    <t xml:space="preserve">Сумын цолтой бөхчүүдийн тоо </t>
  </si>
  <si>
    <t xml:space="preserve">Сурын цолтой харваачдын тоо  </t>
  </si>
  <si>
    <t xml:space="preserve">Цолтой уяачдын тоо </t>
  </si>
  <si>
    <t xml:space="preserve">Хурдны морь унаач хүүхдийн тоо </t>
  </si>
  <si>
    <t xml:space="preserve">Тайлан гаргасан: Ахлах мэргэжилтэн                                          Х.Баяртуул </t>
  </si>
  <si>
    <t>Олон Улсын хэмжээний  мастер</t>
  </si>
  <si>
    <t xml:space="preserve">2018 он </t>
  </si>
  <si>
    <r>
      <t xml:space="preserve">Халз тулаан, хүчний спорт   </t>
    </r>
    <r>
      <rPr>
        <i/>
        <sz val="12"/>
        <rFont val="Arial"/>
        <family val="2"/>
      </rPr>
      <t>мөр13=мөр(14:30)</t>
    </r>
  </si>
  <si>
    <r>
      <t xml:space="preserve">Спорт тоглоом                 </t>
    </r>
    <r>
      <rPr>
        <i/>
        <sz val="12"/>
        <rFont val="Arial"/>
        <family val="2"/>
      </rPr>
      <t xml:space="preserve"> </t>
    </r>
  </si>
  <si>
    <r>
      <t xml:space="preserve">Хэмжигдэхүүнтэй спорт       </t>
    </r>
    <r>
      <rPr>
        <sz val="12"/>
        <rFont val="Arial"/>
        <family val="2"/>
      </rPr>
      <t>мөр</t>
    </r>
    <r>
      <rPr>
        <i/>
        <sz val="12"/>
        <rFont val="Arial"/>
        <family val="2"/>
      </rPr>
      <t>72=мөр(73:114)</t>
    </r>
  </si>
  <si>
    <r>
      <t>Балансын шалгалт:</t>
    </r>
    <r>
      <rPr>
        <i/>
        <sz val="12"/>
        <color theme="1"/>
        <rFont val="Arial"/>
        <family val="2"/>
      </rPr>
      <t xml:space="preserve"> багана1=багана(3+5+7+9+11+13+15+17+19); багана2=багана(4+6+8+10+12+14+16+18+20)</t>
    </r>
  </si>
  <si>
    <t>.</t>
  </si>
  <si>
    <r>
      <t xml:space="preserve">Халз тулаан, хүчний спорт   </t>
    </r>
    <r>
      <rPr>
        <i/>
        <sz val="10"/>
        <rFont val="Arial"/>
        <family val="2"/>
      </rPr>
      <t>мөр13=мөр(14:30)</t>
    </r>
  </si>
  <si>
    <r>
      <t xml:space="preserve">Спорт тоглоом                 </t>
    </r>
    <r>
      <rPr>
        <i/>
        <sz val="10"/>
        <rFont val="Arial"/>
        <family val="2"/>
      </rPr>
      <t xml:space="preserve"> </t>
    </r>
  </si>
  <si>
    <r>
      <t xml:space="preserve">Хэмжигдэхүүнтэй спорт       </t>
    </r>
    <r>
      <rPr>
        <sz val="10"/>
        <rFont val="Arial"/>
        <family val="2"/>
      </rPr>
      <t>мөр</t>
    </r>
    <r>
      <rPr>
        <i/>
        <sz val="10"/>
        <rFont val="Arial"/>
        <family val="2"/>
      </rPr>
      <t>72=мөр(73:114)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</si>
  <si>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багана1=багана(3+5+7+9+11+13+15+17+19); багана2=багана(4+6+8+10+12+14+16+18+20)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</si>
</sst>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Tahoma"/>
      <family val="2"/>
      <charset val="204"/>
    </font>
    <font>
      <b/>
      <i/>
      <sz val="10"/>
      <color theme="1"/>
      <name val="Arial"/>
      <family val="2"/>
    </font>
    <font>
      <sz val="10"/>
      <color theme="1"/>
      <name val="Arial Mon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1"/>
    </xf>
    <xf numFmtId="49" fontId="2" fillId="0" borderId="5" xfId="0" applyNumberFormat="1" applyFont="1" applyBorder="1" applyAlignment="1">
      <alignment horizontal="left" vertical="center" wrapText="1" indent="1"/>
    </xf>
    <xf numFmtId="0" fontId="3" fillId="0" borderId="9" xfId="0" applyFont="1" applyFill="1" applyBorder="1" applyAlignment="1">
      <alignment vertical="center"/>
    </xf>
    <xf numFmtId="0" fontId="1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5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/>
    <xf numFmtId="0" fontId="11" fillId="0" borderId="0" xfId="0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2" fillId="0" borderId="0" xfId="0" applyFont="1" applyFill="1" applyAlignment="1"/>
    <xf numFmtId="0" fontId="9" fillId="0" borderId="0" xfId="0" applyFont="1"/>
    <xf numFmtId="0" fontId="12" fillId="0" borderId="0" xfId="0" applyFont="1" applyFill="1" applyAlignment="1">
      <alignment horizontal="left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/>
    <xf numFmtId="0" fontId="9" fillId="0" borderId="0" xfId="0" applyFont="1" applyFill="1" applyAlignment="1">
      <alignment vertical="center"/>
    </xf>
    <xf numFmtId="0" fontId="17" fillId="0" borderId="0" xfId="0" applyFont="1" applyFill="1"/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/>
    <xf numFmtId="0" fontId="19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left" vertical="center" indent="1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vertical="center" wrapText="1" indent="1"/>
    </xf>
    <xf numFmtId="0" fontId="19" fillId="0" borderId="10" xfId="0" applyFont="1" applyFill="1" applyBorder="1" applyAlignment="1">
      <alignment horizontal="left" vertical="center" indent="1"/>
    </xf>
    <xf numFmtId="0" fontId="20" fillId="0" borderId="5" xfId="0" applyFont="1" applyFill="1" applyBorder="1" applyAlignment="1">
      <alignment horizontal="left" vertical="center" indent="2"/>
    </xf>
    <xf numFmtId="0" fontId="20" fillId="0" borderId="5" xfId="0" applyFont="1" applyFill="1" applyBorder="1" applyAlignment="1">
      <alignment horizontal="left" vertical="center" wrapText="1" indent="2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Border="1" applyAlignment="1"/>
    <xf numFmtId="0" fontId="20" fillId="0" borderId="5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7" fillId="2" borderId="16" xfId="0" applyFont="1" applyFill="1" applyBorder="1"/>
    <xf numFmtId="0" fontId="25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1" fillId="0" borderId="0" xfId="0" applyFont="1" applyBorder="1"/>
    <xf numFmtId="16" fontId="21" fillId="0" borderId="10" xfId="0" quotePrefix="1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6" fontId="21" fillId="0" borderId="8" xfId="0" quotePrefix="1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13" xfId="0" quotePrefix="1" applyNumberFormat="1" applyFont="1" applyFill="1" applyBorder="1" applyAlignment="1">
      <alignment horizontal="center" vertical="center"/>
    </xf>
    <xf numFmtId="0" fontId="23" fillId="4" borderId="13" xfId="0" applyNumberFormat="1" applyFont="1" applyFill="1" applyBorder="1" applyAlignment="1">
      <alignment horizontal="center" vertical="center"/>
    </xf>
    <xf numFmtId="0" fontId="21" fillId="0" borderId="5" xfId="0" applyFont="1" applyBorder="1"/>
    <xf numFmtId="0" fontId="20" fillId="0" borderId="13" xfId="0" quotePrefix="1" applyNumberFormat="1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 wrapText="1" indent="1"/>
    </xf>
    <xf numFmtId="0" fontId="19" fillId="4" borderId="13" xfId="0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20" fillId="0" borderId="0" xfId="0" applyFont="1" applyFill="1" applyBorder="1" applyAlignment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3" fillId="0" borderId="1" xfId="0" applyFont="1" applyFill="1" applyBorder="1" applyAlignment="1"/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vertical="center" textRotation="90" wrapText="1"/>
    </xf>
    <xf numFmtId="0" fontId="2" fillId="0" borderId="5" xfId="0" applyFont="1" applyBorder="1" applyAlignment="1">
      <alignment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4" xfId="0" applyFont="1" applyFill="1" applyBorder="1"/>
    <xf numFmtId="0" fontId="31" fillId="0" borderId="4" xfId="0" applyFont="1" applyFill="1" applyBorder="1" applyAlignment="1"/>
    <xf numFmtId="0" fontId="31" fillId="0" borderId="0" xfId="0" applyFont="1" applyFill="1"/>
    <xf numFmtId="0" fontId="31" fillId="0" borderId="4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right" vertical="center" wrapText="1"/>
    </xf>
    <xf numFmtId="0" fontId="31" fillId="0" borderId="15" xfId="0" applyFont="1" applyFill="1" applyBorder="1" applyAlignment="1">
      <alignment horizontal="center" vertical="center"/>
    </xf>
    <xf numFmtId="0" fontId="33" fillId="2" borderId="5" xfId="0" applyFont="1" applyFill="1" applyBorder="1"/>
    <xf numFmtId="0" fontId="34" fillId="3" borderId="5" xfId="0" applyFont="1" applyFill="1" applyBorder="1"/>
    <xf numFmtId="0" fontId="31" fillId="0" borderId="2" xfId="0" applyFont="1" applyFill="1" applyBorder="1" applyAlignment="1">
      <alignment vertical="center" textRotation="90"/>
    </xf>
    <xf numFmtId="0" fontId="33" fillId="5" borderId="5" xfId="0" applyFont="1" applyFill="1" applyBorder="1"/>
    <xf numFmtId="0" fontId="34" fillId="2" borderId="5" xfId="0" applyFont="1" applyFill="1" applyBorder="1"/>
    <xf numFmtId="0" fontId="33" fillId="0" borderId="5" xfId="0" applyFont="1" applyBorder="1"/>
    <xf numFmtId="0" fontId="31" fillId="0" borderId="5" xfId="0" applyFont="1" applyFill="1" applyBorder="1"/>
    <xf numFmtId="0" fontId="33" fillId="0" borderId="5" xfId="0" applyFont="1" applyBorder="1" applyAlignment="1">
      <alignment horizontal="center" vertical="center" wrapText="1"/>
    </xf>
    <xf numFmtId="0" fontId="31" fillId="0" borderId="5" xfId="0" applyFont="1" applyFill="1" applyBorder="1" applyAlignment="1">
      <alignment vertical="center"/>
    </xf>
    <xf numFmtId="0" fontId="31" fillId="0" borderId="0" xfId="0" applyFont="1" applyFill="1" applyAlignment="1">
      <alignment horizontal="center"/>
    </xf>
    <xf numFmtId="0" fontId="30" fillId="0" borderId="11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vertical="center"/>
    </xf>
    <xf numFmtId="0" fontId="33" fillId="2" borderId="5" xfId="0" applyFont="1" applyFill="1" applyBorder="1" applyAlignment="1">
      <alignment horizontal="center" vertical="center" wrapText="1"/>
    </xf>
    <xf numFmtId="0" fontId="31" fillId="2" borderId="5" xfId="0" applyFont="1" applyFill="1" applyBorder="1"/>
    <xf numFmtId="0" fontId="30" fillId="2" borderId="2" xfId="0" applyFont="1" applyFill="1" applyBorder="1" applyAlignment="1">
      <alignment vertical="center"/>
    </xf>
    <xf numFmtId="0" fontId="30" fillId="3" borderId="2" xfId="0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right" vertical="center" wrapText="1"/>
    </xf>
    <xf numFmtId="0" fontId="2" fillId="2" borderId="5" xfId="0" applyFont="1" applyFill="1" applyBorder="1"/>
    <xf numFmtId="0" fontId="6" fillId="3" borderId="5" xfId="0" applyFont="1" applyFill="1" applyBorder="1"/>
    <xf numFmtId="0" fontId="1" fillId="0" borderId="2" xfId="0" applyFont="1" applyFill="1" applyBorder="1" applyAlignment="1">
      <alignment vertical="center" textRotation="90"/>
    </xf>
    <xf numFmtId="0" fontId="2" fillId="5" borderId="5" xfId="0" applyFont="1" applyFill="1" applyBorder="1"/>
    <xf numFmtId="0" fontId="6" fillId="2" borderId="5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3" fillId="0" borderId="1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top" wrapText="1"/>
    </xf>
    <xf numFmtId="0" fontId="9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/>
    </xf>
    <xf numFmtId="49" fontId="12" fillId="0" borderId="3" xfId="0" applyNumberFormat="1" applyFont="1" applyFill="1" applyBorder="1" applyAlignment="1">
      <alignment horizontal="left"/>
    </xf>
    <xf numFmtId="49" fontId="12" fillId="0" borderId="4" xfId="0" applyNumberFormat="1" applyFont="1" applyFill="1" applyBorder="1" applyAlignment="1">
      <alignment horizontal="left"/>
    </xf>
    <xf numFmtId="0" fontId="14" fillId="0" borderId="5" xfId="1" applyFont="1" applyFill="1" applyBorder="1" applyAlignment="1">
      <alignment horizontal="center" vertical="top" wrapText="1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horizontal="left" vertical="center" wrapText="1" indent="1"/>
    </xf>
    <xf numFmtId="0" fontId="1" fillId="0" borderId="15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31" fillId="0" borderId="2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/>
    </xf>
    <xf numFmtId="0" fontId="33" fillId="2" borderId="4" xfId="0" applyFont="1" applyFill="1" applyBorder="1" applyAlignment="1">
      <alignment horizontal="left"/>
    </xf>
    <xf numFmtId="0" fontId="30" fillId="0" borderId="1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25</xdr:row>
      <xdr:rowOff>1466</xdr:rowOff>
    </xdr:from>
    <xdr:to>
      <xdr:col>17</xdr:col>
      <xdr:colOff>419100</xdr:colOff>
      <xdr:row>30</xdr:row>
      <xdr:rowOff>76200</xdr:rowOff>
    </xdr:to>
    <xdr:grpSp>
      <xdr:nvGrpSpPr>
        <xdr:cNvPr id="5" name="Group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319704" y="4983774"/>
          <a:ext cx="4796204" cy="1005253"/>
          <a:chOff x="2131035" y="5915025"/>
          <a:chExt cx="4333875" cy="684609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2156232" y="6282224"/>
            <a:ext cx="125144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634453" y="6282224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5146270" y="6282224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206626" y="6332014"/>
            <a:ext cx="1007878" cy="1804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849570" y="6361697"/>
            <a:ext cx="90588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331047" y="6400475"/>
            <a:ext cx="814701" cy="1991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131035" y="5915025"/>
            <a:ext cx="124304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240222" y="5946144"/>
            <a:ext cx="974282" cy="1555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3617655" y="5921249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3827629" y="5946144"/>
            <a:ext cx="82189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5179866" y="5921249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364643" y="5964815"/>
            <a:ext cx="814701" cy="1929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219807</xdr:colOff>
      <xdr:row>25</xdr:row>
      <xdr:rowOff>65944</xdr:rowOff>
    </xdr:from>
    <xdr:to>
      <xdr:col>2</xdr:col>
      <xdr:colOff>570223</xdr:colOff>
      <xdr:row>27</xdr:row>
      <xdr:rowOff>43962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388326" y="5048252"/>
          <a:ext cx="694782" cy="3223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nubold115@gmail.com" TargetMode="External"/><Relationship Id="rId1" Type="http://schemas.openxmlformats.org/officeDocument/2006/relationships/hyperlink" Target="mailto:uws@sport.gov.m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6"/>
  <sheetViews>
    <sheetView view="pageBreakPreview" topLeftCell="A13" zoomScale="130" zoomScaleNormal="100" zoomScaleSheetLayoutView="130" workbookViewId="0">
      <selection activeCell="F14" sqref="F14:J14"/>
    </sheetView>
  </sheetViews>
  <sheetFormatPr defaultRowHeight="12.75"/>
  <cols>
    <col min="1" max="1" width="2.5703125" style="26" customWidth="1"/>
    <col min="2" max="2" width="5.140625" style="26" customWidth="1"/>
    <col min="3" max="3" width="8.85546875" style="26" customWidth="1"/>
    <col min="4" max="4" width="3.140625" style="26" customWidth="1"/>
    <col min="5" max="5" width="7.42578125" style="26" customWidth="1"/>
    <col min="6" max="12" width="4.42578125" style="26" customWidth="1"/>
    <col min="13" max="13" width="8.5703125" style="26" customWidth="1"/>
    <col min="14" max="15" width="8.85546875" style="26" customWidth="1"/>
    <col min="16" max="16" width="7.140625" style="26" customWidth="1"/>
    <col min="17" max="19" width="8.85546875" style="26" customWidth="1"/>
    <col min="20" max="20" width="12.7109375" style="26" customWidth="1"/>
    <col min="21" max="16384" width="9.140625" style="26"/>
  </cols>
  <sheetData>
    <row r="1" spans="1:20" ht="12" customHeight="1">
      <c r="A1" s="219" t="s">
        <v>133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5"/>
      <c r="N1" s="25"/>
      <c r="O1" s="25"/>
      <c r="P1" s="25"/>
      <c r="Q1" s="25"/>
      <c r="R1" s="211" t="s">
        <v>132</v>
      </c>
      <c r="S1" s="211"/>
      <c r="T1" s="211"/>
    </row>
    <row r="2" spans="1:20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5"/>
      <c r="N2" s="25"/>
      <c r="O2" s="25"/>
      <c r="P2" s="25"/>
      <c r="Q2" s="25"/>
      <c r="R2" s="27"/>
      <c r="S2" s="27"/>
      <c r="T2" s="28"/>
    </row>
    <row r="3" spans="1:20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5"/>
      <c r="N3" s="25"/>
      <c r="O3" s="25"/>
      <c r="P3" s="25"/>
      <c r="Q3" s="25"/>
      <c r="R3" s="29"/>
      <c r="S3" s="29"/>
    </row>
    <row r="4" spans="1:20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M4" s="29"/>
      <c r="N4" s="29"/>
      <c r="O4" s="29"/>
      <c r="P4" s="29"/>
      <c r="Q4" s="29"/>
      <c r="R4" s="29"/>
      <c r="S4" s="29"/>
    </row>
    <row r="5" spans="1:20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M5" s="29"/>
      <c r="N5" s="29"/>
      <c r="O5" s="29"/>
      <c r="P5" s="29"/>
      <c r="Q5" s="29"/>
      <c r="R5" s="29"/>
      <c r="S5" s="29"/>
    </row>
    <row r="6" spans="1:20" ht="6.75" customHeight="1">
      <c r="A6" s="212" t="s">
        <v>188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</row>
    <row r="7" spans="1:20" ht="6.75" customHeight="1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</row>
    <row r="8" spans="1:20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>
      <c r="A9" s="32" t="s">
        <v>149</v>
      </c>
      <c r="B9" s="33"/>
      <c r="C9" s="32"/>
      <c r="D9" s="32"/>
      <c r="E9" s="32"/>
      <c r="F9" s="32"/>
      <c r="G9" s="31"/>
      <c r="H9" s="31"/>
      <c r="I9" s="31"/>
      <c r="J9" s="31"/>
      <c r="K9" s="31"/>
      <c r="L9" s="31"/>
      <c r="M9" s="31"/>
      <c r="N9" s="31"/>
      <c r="O9" s="31"/>
      <c r="P9" s="34"/>
      <c r="Q9" s="34"/>
      <c r="R9" s="34"/>
      <c r="S9" s="34"/>
      <c r="T9" s="34"/>
    </row>
    <row r="10" spans="1:20" ht="19.5" customHeight="1">
      <c r="A10" s="213" t="s">
        <v>0</v>
      </c>
      <c r="B10" s="214"/>
      <c r="C10" s="214"/>
      <c r="D10" s="214"/>
      <c r="E10" s="215"/>
      <c r="F10" s="35">
        <v>9</v>
      </c>
      <c r="G10" s="35">
        <v>0</v>
      </c>
      <c r="H10" s="35">
        <v>6</v>
      </c>
      <c r="I10" s="35">
        <v>5</v>
      </c>
      <c r="J10" s="35">
        <v>3</v>
      </c>
      <c r="K10" s="35">
        <v>3</v>
      </c>
      <c r="L10" s="36">
        <v>4</v>
      </c>
      <c r="M10" s="31"/>
      <c r="N10" s="210" t="s">
        <v>172</v>
      </c>
      <c r="O10" s="210"/>
      <c r="P10" s="210"/>
      <c r="Q10" s="210"/>
      <c r="R10" s="210"/>
      <c r="S10" s="210"/>
      <c r="T10" s="210"/>
    </row>
    <row r="11" spans="1:20" ht="20.25" customHeight="1">
      <c r="A11" s="213" t="s">
        <v>1</v>
      </c>
      <c r="B11" s="214"/>
      <c r="C11" s="214"/>
      <c r="D11" s="214"/>
      <c r="E11" s="215"/>
      <c r="F11" s="216" t="s">
        <v>184</v>
      </c>
      <c r="G11" s="217"/>
      <c r="H11" s="217"/>
      <c r="I11" s="217"/>
      <c r="J11" s="217"/>
      <c r="K11" s="217"/>
      <c r="L11" s="218"/>
      <c r="M11" s="31"/>
      <c r="N11" s="210"/>
      <c r="O11" s="210"/>
      <c r="P11" s="210"/>
      <c r="Q11" s="210"/>
      <c r="R11" s="210"/>
      <c r="S11" s="210"/>
      <c r="T11" s="210"/>
    </row>
    <row r="12" spans="1:20" ht="19.5" customHeight="1">
      <c r="A12" s="204" t="s">
        <v>2</v>
      </c>
      <c r="B12" s="205"/>
      <c r="C12" s="205"/>
      <c r="D12" s="205"/>
      <c r="E12" s="206"/>
      <c r="F12" s="207" t="s">
        <v>3</v>
      </c>
      <c r="G12" s="208"/>
      <c r="H12" s="208"/>
      <c r="I12" s="208"/>
      <c r="J12" s="209"/>
      <c r="K12" s="207" t="s">
        <v>4</v>
      </c>
      <c r="L12" s="209"/>
      <c r="M12" s="31"/>
      <c r="N12" s="210"/>
      <c r="O12" s="210"/>
      <c r="P12" s="210"/>
      <c r="Q12" s="210"/>
      <c r="R12" s="210"/>
      <c r="S12" s="210"/>
      <c r="T12" s="210"/>
    </row>
    <row r="13" spans="1:20" ht="19.5" customHeight="1">
      <c r="A13" s="220" t="s">
        <v>5</v>
      </c>
      <c r="B13" s="221"/>
      <c r="C13" s="221"/>
      <c r="D13" s="221"/>
      <c r="E13" s="222"/>
      <c r="F13" s="216" t="s">
        <v>185</v>
      </c>
      <c r="G13" s="217"/>
      <c r="H13" s="217"/>
      <c r="I13" s="217"/>
      <c r="J13" s="218"/>
      <c r="K13" s="37">
        <v>8</v>
      </c>
      <c r="L13" s="35">
        <v>5</v>
      </c>
      <c r="M13" s="31"/>
      <c r="N13" s="210"/>
      <c r="O13" s="210"/>
      <c r="P13" s="210"/>
      <c r="Q13" s="210"/>
      <c r="R13" s="210"/>
      <c r="S13" s="210"/>
      <c r="T13" s="210"/>
    </row>
    <row r="14" spans="1:20" ht="19.5" customHeight="1">
      <c r="A14" s="220" t="s">
        <v>6</v>
      </c>
      <c r="B14" s="221"/>
      <c r="C14" s="221"/>
      <c r="D14" s="221"/>
      <c r="E14" s="222"/>
      <c r="F14" s="216" t="s">
        <v>186</v>
      </c>
      <c r="G14" s="217"/>
      <c r="H14" s="217"/>
      <c r="I14" s="217"/>
      <c r="J14" s="218"/>
      <c r="K14" s="37">
        <v>0</v>
      </c>
      <c r="L14" s="36">
        <v>1</v>
      </c>
      <c r="M14" s="31"/>
      <c r="N14" s="210"/>
      <c r="O14" s="210"/>
      <c r="P14" s="210"/>
      <c r="Q14" s="210"/>
      <c r="R14" s="210"/>
      <c r="S14" s="210"/>
      <c r="T14" s="210"/>
    </row>
    <row r="15" spans="1:20" ht="19.5" customHeight="1">
      <c r="A15" s="220" t="s">
        <v>7</v>
      </c>
      <c r="B15" s="221"/>
      <c r="C15" s="221"/>
      <c r="D15" s="221"/>
      <c r="E15" s="222"/>
      <c r="F15" s="216" t="s">
        <v>187</v>
      </c>
      <c r="G15" s="217"/>
      <c r="H15" s="217"/>
      <c r="I15" s="217"/>
      <c r="J15" s="218"/>
      <c r="K15" s="37">
        <v>55</v>
      </c>
      <c r="L15" s="36">
        <v>3</v>
      </c>
      <c r="M15" s="31"/>
      <c r="N15" s="31"/>
      <c r="O15" s="34"/>
      <c r="P15" s="34"/>
      <c r="Q15" s="34"/>
      <c r="R15" s="34"/>
      <c r="S15" s="34"/>
      <c r="T15" s="34"/>
    </row>
    <row r="16" spans="1:20" ht="19.5" customHeight="1">
      <c r="A16" s="220" t="s">
        <v>8</v>
      </c>
      <c r="B16" s="221"/>
      <c r="C16" s="221"/>
      <c r="D16" s="221"/>
      <c r="E16" s="222"/>
      <c r="F16" s="216">
        <v>2</v>
      </c>
      <c r="G16" s="217"/>
      <c r="H16" s="217"/>
      <c r="I16" s="217"/>
      <c r="J16" s="217"/>
      <c r="K16" s="217"/>
      <c r="L16" s="218"/>
      <c r="M16" s="31"/>
      <c r="N16" s="32" t="s">
        <v>150</v>
      </c>
      <c r="O16" s="38"/>
      <c r="P16" s="38"/>
      <c r="Q16" s="38"/>
      <c r="R16" s="38"/>
      <c r="S16" s="38"/>
      <c r="T16" s="38"/>
    </row>
    <row r="17" spans="1:20" ht="19.5" customHeight="1">
      <c r="A17" s="220" t="s">
        <v>9</v>
      </c>
      <c r="B17" s="221"/>
      <c r="C17" s="221"/>
      <c r="D17" s="221"/>
      <c r="E17" s="222"/>
      <c r="F17" s="216" t="s">
        <v>189</v>
      </c>
      <c r="G17" s="217"/>
      <c r="H17" s="217"/>
      <c r="I17" s="217"/>
      <c r="J17" s="217"/>
      <c r="K17" s="217"/>
      <c r="L17" s="218"/>
      <c r="M17" s="31"/>
      <c r="N17" s="224" t="s">
        <v>10</v>
      </c>
      <c r="O17" s="224"/>
      <c r="P17" s="224"/>
      <c r="Q17" s="223" t="s">
        <v>191</v>
      </c>
      <c r="R17" s="223"/>
      <c r="S17" s="223"/>
      <c r="T17" s="223"/>
    </row>
    <row r="18" spans="1:20" ht="19.5" customHeight="1">
      <c r="A18" s="213" t="s">
        <v>11</v>
      </c>
      <c r="B18" s="214"/>
      <c r="C18" s="214"/>
      <c r="D18" s="214"/>
      <c r="E18" s="215"/>
      <c r="F18" s="216"/>
      <c r="G18" s="217"/>
      <c r="H18" s="217"/>
      <c r="I18" s="217"/>
      <c r="J18" s="217"/>
      <c r="K18" s="217"/>
      <c r="L18" s="218"/>
      <c r="M18" s="31"/>
      <c r="N18" s="224" t="s">
        <v>12</v>
      </c>
      <c r="O18" s="224"/>
      <c r="P18" s="224"/>
      <c r="Q18" s="223" t="s">
        <v>192</v>
      </c>
      <c r="R18" s="223"/>
      <c r="S18" s="223"/>
      <c r="T18" s="223"/>
    </row>
    <row r="19" spans="1:20" ht="19.5" customHeight="1">
      <c r="A19" s="220" t="s">
        <v>13</v>
      </c>
      <c r="B19" s="221"/>
      <c r="C19" s="221"/>
      <c r="D19" s="221"/>
      <c r="E19" s="222"/>
      <c r="F19" s="216">
        <v>99999457</v>
      </c>
      <c r="G19" s="217"/>
      <c r="H19" s="217"/>
      <c r="I19" s="217"/>
      <c r="J19" s="217"/>
      <c r="K19" s="217"/>
      <c r="L19" s="218"/>
      <c r="M19" s="31"/>
      <c r="N19" s="224" t="s">
        <v>13</v>
      </c>
      <c r="O19" s="224"/>
      <c r="P19" s="224"/>
      <c r="Q19" s="223">
        <v>99042439</v>
      </c>
      <c r="R19" s="223"/>
      <c r="S19" s="223"/>
      <c r="T19" s="223"/>
    </row>
    <row r="20" spans="1:20" ht="19.5" customHeight="1">
      <c r="A20" s="220" t="s">
        <v>14</v>
      </c>
      <c r="B20" s="221"/>
      <c r="C20" s="221"/>
      <c r="D20" s="221"/>
      <c r="E20" s="222"/>
      <c r="F20" s="216"/>
      <c r="G20" s="217"/>
      <c r="H20" s="217"/>
      <c r="I20" s="217"/>
      <c r="J20" s="217"/>
      <c r="K20" s="217"/>
      <c r="L20" s="218"/>
      <c r="M20" s="31"/>
      <c r="N20" s="224" t="s">
        <v>15</v>
      </c>
      <c r="O20" s="224"/>
      <c r="P20" s="224"/>
      <c r="Q20" s="223">
        <v>90809692</v>
      </c>
      <c r="R20" s="223"/>
      <c r="S20" s="223"/>
      <c r="T20" s="223"/>
    </row>
    <row r="21" spans="1:20" ht="19.5" customHeight="1">
      <c r="A21" s="220" t="s">
        <v>16</v>
      </c>
      <c r="B21" s="221"/>
      <c r="C21" s="221"/>
      <c r="D21" s="221"/>
      <c r="E21" s="222"/>
      <c r="F21" s="232" t="s">
        <v>190</v>
      </c>
      <c r="G21" s="217"/>
      <c r="H21" s="217"/>
      <c r="I21" s="217"/>
      <c r="J21" s="217"/>
      <c r="K21" s="217"/>
      <c r="L21" s="218"/>
      <c r="M21" s="31"/>
      <c r="N21" s="224" t="s">
        <v>14</v>
      </c>
      <c r="O21" s="224"/>
      <c r="P21" s="224"/>
      <c r="Q21" s="223"/>
      <c r="R21" s="223"/>
      <c r="S21" s="223"/>
      <c r="T21" s="223"/>
    </row>
    <row r="22" spans="1:20" ht="19.5" customHeight="1">
      <c r="A22" s="220" t="s">
        <v>17</v>
      </c>
      <c r="B22" s="221"/>
      <c r="C22" s="221"/>
      <c r="D22" s="221"/>
      <c r="E22" s="222"/>
      <c r="F22" s="225" t="s">
        <v>18</v>
      </c>
      <c r="G22" s="226"/>
      <c r="H22" s="226"/>
      <c r="I22" s="226"/>
      <c r="J22" s="226"/>
      <c r="K22" s="226"/>
      <c r="L22" s="227"/>
      <c r="M22" s="31"/>
      <c r="N22" s="224" t="s">
        <v>16</v>
      </c>
      <c r="O22" s="224"/>
      <c r="P22" s="224"/>
      <c r="Q22" s="228" t="s">
        <v>193</v>
      </c>
      <c r="R22" s="223"/>
      <c r="S22" s="223"/>
      <c r="T22" s="223"/>
    </row>
    <row r="23" spans="1:20" ht="11.25" customHeight="1">
      <c r="A23" s="39"/>
      <c r="B23" s="39"/>
      <c r="C23" s="39"/>
      <c r="D23" s="39"/>
      <c r="E23" s="39"/>
      <c r="F23" s="40"/>
      <c r="G23" s="40"/>
      <c r="H23" s="40"/>
      <c r="I23" s="40"/>
      <c r="J23" s="40"/>
      <c r="K23" s="40"/>
      <c r="L23" s="40"/>
      <c r="M23" s="31"/>
      <c r="N23" s="31"/>
      <c r="O23" s="41"/>
      <c r="P23" s="41"/>
      <c r="Q23" s="42"/>
      <c r="R23" s="42"/>
      <c r="S23" s="42"/>
      <c r="T23" s="42"/>
    </row>
    <row r="25" spans="1:20" ht="10.5" customHeight="1">
      <c r="B25" s="32"/>
      <c r="C25" s="43"/>
      <c r="D25" s="229" t="s">
        <v>19</v>
      </c>
      <c r="E25" s="229"/>
      <c r="F25" s="229"/>
      <c r="G25" s="32" t="s">
        <v>194</v>
      </c>
      <c r="H25" s="32"/>
      <c r="I25" s="32"/>
      <c r="M25" s="26" t="s">
        <v>195</v>
      </c>
    </row>
    <row r="26" spans="1:20">
      <c r="B26" s="31"/>
      <c r="C26" s="31"/>
      <c r="D26" s="31"/>
      <c r="E26" s="31"/>
      <c r="F26" s="31"/>
      <c r="G26" s="31"/>
      <c r="H26" s="31"/>
      <c r="I26" s="31"/>
      <c r="J26" s="44"/>
      <c r="K26" s="44"/>
      <c r="L26" s="44"/>
      <c r="M26" s="44"/>
      <c r="N26" s="45"/>
    </row>
    <row r="27" spans="1:20" ht="15" customHeight="1">
      <c r="B27" s="31"/>
      <c r="F27" s="46"/>
      <c r="G27" s="46"/>
      <c r="I27" s="46"/>
      <c r="J27" s="47"/>
      <c r="K27" s="47"/>
      <c r="L27" s="47"/>
      <c r="M27" s="47"/>
      <c r="N27" s="47"/>
    </row>
    <row r="28" spans="1:20" ht="15" customHeight="1">
      <c r="B28" s="31"/>
      <c r="C28" s="31"/>
      <c r="D28" s="46" t="s">
        <v>20</v>
      </c>
      <c r="G28" s="46"/>
      <c r="H28" s="46" t="s">
        <v>196</v>
      </c>
      <c r="I28" s="46"/>
      <c r="J28" s="47"/>
      <c r="K28" s="47"/>
      <c r="L28" s="47"/>
      <c r="M28" s="47" t="s">
        <v>197</v>
      </c>
      <c r="N28" s="47"/>
    </row>
    <row r="29" spans="1:20" ht="15.75" customHeight="1">
      <c r="B29" s="31"/>
      <c r="C29" s="31"/>
      <c r="G29" s="46"/>
      <c r="H29" s="46"/>
      <c r="I29" s="46"/>
      <c r="J29" s="47"/>
      <c r="K29" s="47"/>
      <c r="L29" s="47"/>
      <c r="M29" s="47"/>
      <c r="N29" s="47"/>
    </row>
    <row r="30" spans="1:20" ht="15" customHeight="1">
      <c r="B30" s="31"/>
      <c r="C30" s="230" t="s">
        <v>111</v>
      </c>
      <c r="D30" s="230"/>
      <c r="E30" s="230"/>
      <c r="F30" s="48"/>
      <c r="G30" s="48"/>
      <c r="H30" s="48"/>
      <c r="I30" s="48"/>
      <c r="J30" s="47"/>
      <c r="K30" s="47"/>
      <c r="L30" s="47"/>
      <c r="M30" s="47"/>
      <c r="N30" s="47"/>
    </row>
    <row r="31" spans="1:20" ht="9" customHeight="1">
      <c r="B31" s="31"/>
      <c r="C31" s="31"/>
      <c r="F31" s="48"/>
      <c r="G31" s="48"/>
      <c r="H31" s="48"/>
      <c r="I31" s="48"/>
      <c r="J31" s="47"/>
      <c r="K31" s="47"/>
      <c r="L31" s="47"/>
      <c r="M31" s="47"/>
      <c r="N31" s="47"/>
    </row>
    <row r="32" spans="1:20" ht="15" customHeight="1">
      <c r="B32" s="31"/>
      <c r="C32" s="31"/>
      <c r="J32" s="47"/>
      <c r="K32" s="231" t="s">
        <v>198</v>
      </c>
      <c r="L32" s="231"/>
      <c r="M32" s="231"/>
      <c r="N32" s="231"/>
      <c r="O32" s="231"/>
      <c r="P32" s="45"/>
    </row>
    <row r="33" ht="15" customHeight="1"/>
    <row r="34" ht="12.75" customHeight="1"/>
    <row r="35" ht="12.75" customHeight="1"/>
    <row r="36" ht="27" customHeight="1"/>
    <row r="38" ht="15" customHeight="1"/>
    <row r="39" ht="14.25" customHeight="1"/>
    <row r="40" ht="14.25" customHeight="1"/>
    <row r="41" ht="14.25" customHeight="1"/>
    <row r="42" ht="14.25" customHeight="1"/>
    <row r="43" ht="26.2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25.5" customHeight="1"/>
    <row r="89" ht="16.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3.5" customHeight="1"/>
    <row r="99" ht="13.5" customHeight="1"/>
    <row r="100" ht="15.7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24.75" customHeight="1"/>
    <row r="116" ht="37.5" customHeight="1"/>
    <row r="117" ht="25.5" customHeight="1"/>
    <row r="118" ht="40.5" customHeight="1"/>
    <row r="119" ht="30" customHeight="1"/>
    <row r="120" ht="33.75" customHeight="1"/>
    <row r="121" ht="38.25" customHeight="1"/>
    <row r="122" ht="30" customHeight="1"/>
    <row r="123" ht="36.75" customHeight="1"/>
    <row r="124" ht="14.25" customHeight="1"/>
    <row r="125" ht="14.25" customHeight="1"/>
    <row r="126" ht="24.75" customHeight="1"/>
    <row r="127" ht="25.5" customHeight="1"/>
    <row r="128" ht="28.5" customHeight="1"/>
    <row r="129" ht="24" customHeight="1"/>
    <row r="130" ht="34.5" customHeight="1"/>
    <row r="131" ht="38.25" customHeight="1"/>
    <row r="132" ht="26.25" customHeight="1"/>
    <row r="133" ht="26.25" customHeight="1"/>
    <row r="134" ht="26.25" customHeight="1"/>
    <row r="135" ht="14.25" customHeight="1"/>
    <row r="136" ht="36.7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spans="1:25" ht="14.25" customHeight="1"/>
    <row r="146" spans="1:25" ht="14.25" customHeight="1"/>
    <row r="147" spans="1:25" ht="14.25" customHeight="1"/>
    <row r="148" spans="1:25" ht="24.75" customHeight="1"/>
    <row r="149" spans="1:25" ht="24.75" customHeight="1"/>
    <row r="150" spans="1:25" ht="15" customHeight="1"/>
    <row r="151" spans="1:25" ht="15" customHeight="1"/>
    <row r="152" spans="1:25" ht="15" customHeight="1"/>
    <row r="153" spans="1:25" ht="15" customHeight="1"/>
    <row r="154" spans="1:25" ht="15" customHeight="1"/>
    <row r="156" spans="1:25">
      <c r="A156" s="49"/>
      <c r="B156" s="50"/>
      <c r="C156" s="50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50"/>
      <c r="Q156" s="50"/>
      <c r="R156" s="50"/>
      <c r="S156" s="50"/>
      <c r="T156" s="50"/>
    </row>
    <row r="159" spans="1:25">
      <c r="Y159" s="26" t="s">
        <v>21</v>
      </c>
    </row>
    <row r="202" ht="12" customHeight="1"/>
    <row r="203" ht="26.25" customHeight="1"/>
    <row r="204" s="51" customFormat="1" ht="15" customHeight="1"/>
    <row r="205" s="51" customFormat="1" ht="27" customHeight="1"/>
    <row r="206" s="51" customFormat="1" ht="22.5" customHeight="1"/>
    <row r="207" s="51" customFormat="1" ht="15" customHeight="1"/>
    <row r="208" s="51" customFormat="1" ht="15" customHeight="1"/>
    <row r="209" spans="1:16" s="51" customFormat="1" ht="26.25" customHeight="1"/>
    <row r="210" spans="1:16" ht="25.5" customHeight="1"/>
    <row r="213" spans="1:16" s="52" customFormat="1" ht="15" customHeight="1"/>
    <row r="214" spans="1:16" s="52" customFormat="1" ht="16.5" customHeight="1"/>
    <row r="215" spans="1:16" s="52" customFormat="1" ht="26.25" customHeight="1"/>
    <row r="216" spans="1:16" s="52" customFormat="1" ht="15" customHeight="1"/>
    <row r="217" spans="1:16" s="52" customFormat="1" ht="30" customHeight="1"/>
    <row r="218" spans="1:16" s="52" customFormat="1" ht="22.5" customHeight="1"/>
    <row r="219" spans="1:16" s="52" customFormat="1" ht="22.5" customHeight="1"/>
    <row r="220" spans="1:16" s="52" customFormat="1" ht="22.5" customHeight="1"/>
    <row r="221" spans="1:16" s="52" customFormat="1" ht="22.5" customHeight="1"/>
    <row r="222" spans="1:16" s="52" customFormat="1" ht="22.5" customHeight="1"/>
    <row r="223" spans="1:16" s="52" customFormat="1" ht="15" customHeight="1"/>
    <row r="224" spans="1:16" s="52" customFormat="1" ht="15" customHeight="1">
      <c r="A224" s="53"/>
      <c r="B224" s="54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</row>
    <row r="226" ht="15" customHeight="1"/>
    <row r="227" ht="15.75" customHeight="1"/>
    <row r="228" ht="15" customHeight="1"/>
    <row r="229" ht="26.2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38.2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54" ht="15" customHeight="1"/>
    <row r="255" s="51" customFormat="1" ht="15" customHeight="1"/>
    <row r="256" s="51" customFormat="1" ht="12.75" customHeight="1"/>
    <row r="257" s="51" customFormat="1" ht="12.75" customHeight="1"/>
    <row r="258" s="51" customFormat="1" ht="12.75" customHeight="1"/>
    <row r="259" s="51" customFormat="1" ht="12.75" customHeight="1"/>
    <row r="260" s="51" customFormat="1" ht="12.75" customHeight="1"/>
    <row r="261" s="51" customFormat="1" ht="12.75" customHeight="1"/>
    <row r="262" s="51" customFormat="1" ht="12.75" customHeight="1"/>
    <row r="263" s="51" customFormat="1" ht="12.75" customHeight="1"/>
    <row r="264" s="51" customFormat="1" ht="12.75" customHeight="1"/>
    <row r="265" ht="15" customHeight="1"/>
    <row r="266" s="51" customFormat="1" ht="12.75" customHeight="1"/>
    <row r="267" s="51" customFormat="1" ht="12.75" customHeight="1"/>
    <row r="268" s="51" customFormat="1" ht="12.75" customHeight="1"/>
    <row r="269" s="51" customFormat="1" ht="12.75" customHeight="1"/>
    <row r="270" s="51" customFormat="1" ht="12.75" customHeight="1"/>
    <row r="271" s="51" customFormat="1" ht="12.75" customHeight="1"/>
    <row r="272" s="55" customFormat="1" ht="12.75" customHeight="1"/>
    <row r="273" s="55" customFormat="1" ht="12.75" customHeight="1"/>
    <row r="274" s="55" customFormat="1" ht="12.75" customHeight="1"/>
    <row r="275" s="56" customFormat="1"/>
    <row r="276" s="56" customFormat="1"/>
    <row r="277" s="56" customFormat="1" ht="16.5" customHeight="1"/>
    <row r="278" ht="15" customHeight="1"/>
    <row r="279" ht="15" customHeight="1"/>
    <row r="280" ht="15" customHeight="1"/>
    <row r="281" ht="30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39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6" ht="10.5" customHeight="1"/>
    <row r="298" s="51" customFormat="1" ht="15" customHeight="1"/>
    <row r="299" s="51" customFormat="1" ht="15" customHeight="1"/>
    <row r="300" s="51" customFormat="1" ht="15" customHeight="1"/>
    <row r="301" s="51" customFormat="1" ht="15" customHeight="1"/>
    <row r="302" s="51" customFormat="1" ht="15" customHeight="1"/>
    <row r="303" s="51" customFormat="1" ht="15" customHeight="1"/>
    <row r="304" s="51" customFormat="1" ht="15" customHeight="1"/>
    <row r="305" s="51" customFormat="1" ht="15" customHeight="1"/>
    <row r="306" s="51" customFormat="1" ht="15" customHeight="1"/>
  </sheetData>
  <mergeCells count="45">
    <mergeCell ref="D25:F25"/>
    <mergeCell ref="C30:E30"/>
    <mergeCell ref="K32:O32"/>
    <mergeCell ref="A21:E21"/>
    <mergeCell ref="F21:L21"/>
    <mergeCell ref="N21:P21"/>
    <mergeCell ref="Q21:T21"/>
    <mergeCell ref="A22:E22"/>
    <mergeCell ref="F22:L22"/>
    <mergeCell ref="N22:P22"/>
    <mergeCell ref="Q22:T22"/>
    <mergeCell ref="Q19:T19"/>
    <mergeCell ref="A20:E20"/>
    <mergeCell ref="F20:L20"/>
    <mergeCell ref="N20:P20"/>
    <mergeCell ref="Q20:T20"/>
    <mergeCell ref="A19:E19"/>
    <mergeCell ref="F19:L19"/>
    <mergeCell ref="N19:P19"/>
    <mergeCell ref="Q17:T17"/>
    <mergeCell ref="A18:E18"/>
    <mergeCell ref="F18:L18"/>
    <mergeCell ref="N18:P18"/>
    <mergeCell ref="Q18:T18"/>
    <mergeCell ref="A17:E17"/>
    <mergeCell ref="F17:L17"/>
    <mergeCell ref="N17:P17"/>
    <mergeCell ref="F15:J15"/>
    <mergeCell ref="A16:E16"/>
    <mergeCell ref="F16:L16"/>
    <mergeCell ref="A13:E13"/>
    <mergeCell ref="F13:J13"/>
    <mergeCell ref="A14:E14"/>
    <mergeCell ref="F14:J14"/>
    <mergeCell ref="A15:E15"/>
    <mergeCell ref="A12:E12"/>
    <mergeCell ref="F12:J12"/>
    <mergeCell ref="K12:L12"/>
    <mergeCell ref="N10:T14"/>
    <mergeCell ref="R1:T1"/>
    <mergeCell ref="A6:T7"/>
    <mergeCell ref="A10:E10"/>
    <mergeCell ref="A11:E11"/>
    <mergeCell ref="F11:L11"/>
    <mergeCell ref="A1:L3"/>
  </mergeCells>
  <hyperlinks>
    <hyperlink ref="F21" r:id="rId1" xr:uid="{00000000-0004-0000-0000-000000000000}"/>
    <hyperlink ref="Q22" r:id="rId2" xr:uid="{00000000-0004-0000-0000-000001000000}"/>
  </hyperlinks>
  <printOptions horizontalCentered="1"/>
  <pageMargins left="0.70866141732283472" right="0.70866141732283472" top="0.25" bottom="0.74803149606299213" header="0.13" footer="0.31496062992125984"/>
  <pageSetup paperSize="9" orientation="landscape" r:id="rId3"/>
  <rowBreaks count="3" manualBreakCount="3">
    <brk id="32" max="40" man="1"/>
    <brk id="224" max="40" man="1"/>
    <brk id="295" max="40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7"/>
  <sheetViews>
    <sheetView view="pageBreakPreview" topLeftCell="D1" zoomScale="95" zoomScaleNormal="100" zoomScaleSheetLayoutView="95" workbookViewId="0">
      <selection activeCell="AA12" sqref="AA12"/>
    </sheetView>
  </sheetViews>
  <sheetFormatPr defaultRowHeight="12.75"/>
  <cols>
    <col min="1" max="1" width="3.7109375" style="12" customWidth="1"/>
    <col min="2" max="2" width="12.5703125" style="12" customWidth="1"/>
    <col min="3" max="3" width="27.7109375" style="12" customWidth="1"/>
    <col min="4" max="4" width="5.140625" style="12" customWidth="1"/>
    <col min="5" max="5" width="8.28515625" style="195" customWidth="1"/>
    <col min="6" max="6" width="7.140625" style="12" customWidth="1"/>
    <col min="7" max="7" width="8" style="12" customWidth="1"/>
    <col min="8" max="8" width="8.7109375" style="12" customWidth="1"/>
    <col min="9" max="9" width="7.28515625" style="12" customWidth="1"/>
    <col min="10" max="10" width="5.42578125" style="12" customWidth="1"/>
    <col min="11" max="11" width="7.140625" style="12" customWidth="1"/>
    <col min="12" max="12" width="6.42578125" style="12" customWidth="1"/>
    <col min="13" max="13" width="7.42578125" style="12" customWidth="1"/>
    <col min="14" max="14" width="6.140625" style="12" customWidth="1"/>
    <col min="15" max="15" width="7.28515625" style="12" customWidth="1"/>
    <col min="16" max="16" width="6" style="12" customWidth="1"/>
    <col min="17" max="17" width="8.28515625" style="12" customWidth="1"/>
    <col min="18" max="18" width="5.85546875" style="12" customWidth="1"/>
    <col min="19" max="19" width="7" style="12" customWidth="1"/>
    <col min="20" max="20" width="6.5703125" style="12" customWidth="1"/>
    <col min="21" max="21" width="8.140625" style="12" customWidth="1"/>
    <col min="22" max="22" width="6.42578125" style="12" customWidth="1"/>
    <col min="23" max="23" width="8.140625" style="12" customWidth="1"/>
    <col min="24" max="24" width="4.85546875" style="12" customWidth="1"/>
    <col min="25" max="26" width="7.140625" style="12" customWidth="1"/>
    <col min="27" max="27" width="6.7109375" style="12" customWidth="1"/>
    <col min="28" max="28" width="12" style="12" customWidth="1"/>
    <col min="29" max="16384" width="9.140625" style="12"/>
  </cols>
  <sheetData>
    <row r="1" spans="1:29" s="183" customFormat="1" ht="20.25" customHeight="1">
      <c r="A1" s="13" t="s">
        <v>114</v>
      </c>
      <c r="B1" s="13"/>
      <c r="C1" s="13"/>
      <c r="D1" s="13"/>
      <c r="E1" s="182"/>
      <c r="F1" s="13"/>
    </row>
    <row r="2" spans="1:29" ht="15" customHeight="1">
      <c r="A2" s="249" t="s">
        <v>22</v>
      </c>
      <c r="B2" s="249"/>
      <c r="C2" s="249"/>
      <c r="D2" s="241" t="s">
        <v>81</v>
      </c>
      <c r="E2" s="241" t="s">
        <v>4</v>
      </c>
      <c r="F2" s="240" t="s">
        <v>23</v>
      </c>
      <c r="G2" s="184"/>
      <c r="H2" s="235" t="s">
        <v>24</v>
      </c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47" t="s">
        <v>122</v>
      </c>
      <c r="AC2" s="185"/>
    </row>
    <row r="3" spans="1:29" ht="10.5" customHeight="1">
      <c r="A3" s="249"/>
      <c r="B3" s="249"/>
      <c r="C3" s="249"/>
      <c r="D3" s="241"/>
      <c r="E3" s="241"/>
      <c r="F3" s="241"/>
      <c r="G3" s="241" t="s">
        <v>25</v>
      </c>
      <c r="H3" s="247" t="s">
        <v>175</v>
      </c>
      <c r="I3" s="180"/>
      <c r="J3" s="240" t="s">
        <v>134</v>
      </c>
      <c r="K3" s="180"/>
      <c r="L3" s="240">
        <v>19</v>
      </c>
      <c r="M3" s="180"/>
      <c r="N3" s="240">
        <v>20</v>
      </c>
      <c r="O3" s="180"/>
      <c r="P3" s="240" t="s">
        <v>135</v>
      </c>
      <c r="Q3" s="180"/>
      <c r="R3" s="240" t="s">
        <v>27</v>
      </c>
      <c r="S3" s="180"/>
      <c r="T3" s="240" t="s">
        <v>28</v>
      </c>
      <c r="U3" s="180"/>
      <c r="V3" s="240" t="s">
        <v>29</v>
      </c>
      <c r="W3" s="180"/>
      <c r="X3" s="240" t="s">
        <v>30</v>
      </c>
      <c r="Y3" s="180"/>
      <c r="Z3" s="247" t="s">
        <v>176</v>
      </c>
      <c r="AA3" s="180"/>
      <c r="AB3" s="248"/>
      <c r="AC3" s="248" t="s">
        <v>32</v>
      </c>
    </row>
    <row r="4" spans="1:29" ht="18" customHeight="1">
      <c r="A4" s="249"/>
      <c r="B4" s="249"/>
      <c r="C4" s="249"/>
      <c r="D4" s="241"/>
      <c r="E4" s="241"/>
      <c r="F4" s="241"/>
      <c r="G4" s="241"/>
      <c r="H4" s="248"/>
      <c r="I4" s="181" t="s">
        <v>123</v>
      </c>
      <c r="J4" s="241"/>
      <c r="K4" s="181" t="s">
        <v>123</v>
      </c>
      <c r="L4" s="241"/>
      <c r="M4" s="181" t="s">
        <v>123</v>
      </c>
      <c r="N4" s="241"/>
      <c r="O4" s="181" t="s">
        <v>123</v>
      </c>
      <c r="P4" s="241"/>
      <c r="Q4" s="181" t="s">
        <v>123</v>
      </c>
      <c r="R4" s="241"/>
      <c r="S4" s="181" t="s">
        <v>123</v>
      </c>
      <c r="T4" s="241"/>
      <c r="U4" s="181" t="s">
        <v>123</v>
      </c>
      <c r="V4" s="241"/>
      <c r="W4" s="181" t="s">
        <v>123</v>
      </c>
      <c r="X4" s="241"/>
      <c r="Y4" s="181" t="s">
        <v>123</v>
      </c>
      <c r="Z4" s="248"/>
      <c r="AA4" s="181" t="s">
        <v>123</v>
      </c>
      <c r="AB4" s="248"/>
      <c r="AC4" s="248"/>
    </row>
    <row r="5" spans="1:29" ht="15" customHeight="1">
      <c r="A5" s="235" t="s">
        <v>33</v>
      </c>
      <c r="B5" s="235"/>
      <c r="C5" s="235"/>
      <c r="D5" s="186" t="s">
        <v>34</v>
      </c>
      <c r="E5" s="186" t="s">
        <v>112</v>
      </c>
      <c r="F5" s="186">
        <v>1</v>
      </c>
      <c r="G5" s="186">
        <v>2</v>
      </c>
      <c r="H5" s="186">
        <v>3</v>
      </c>
      <c r="I5" s="186">
        <v>4</v>
      </c>
      <c r="J5" s="186">
        <v>5</v>
      </c>
      <c r="K5" s="186">
        <v>6</v>
      </c>
      <c r="L5" s="186">
        <v>7</v>
      </c>
      <c r="M5" s="186">
        <v>8</v>
      </c>
      <c r="N5" s="186">
        <v>7</v>
      </c>
      <c r="O5" s="186">
        <v>8</v>
      </c>
      <c r="P5" s="186">
        <v>9</v>
      </c>
      <c r="Q5" s="186">
        <v>10</v>
      </c>
      <c r="R5" s="186">
        <v>11</v>
      </c>
      <c r="S5" s="186">
        <v>12</v>
      </c>
      <c r="T5" s="186">
        <v>13</v>
      </c>
      <c r="U5" s="186">
        <v>14</v>
      </c>
      <c r="V5" s="186">
        <v>15</v>
      </c>
      <c r="W5" s="186">
        <v>16</v>
      </c>
      <c r="X5" s="186">
        <v>17</v>
      </c>
      <c r="Y5" s="186">
        <v>18</v>
      </c>
      <c r="Z5" s="186">
        <v>19</v>
      </c>
      <c r="AA5" s="186">
        <v>20</v>
      </c>
      <c r="AB5" s="186">
        <v>21</v>
      </c>
      <c r="AC5" s="186">
        <v>22</v>
      </c>
    </row>
    <row r="6" spans="1:29" ht="27.75" customHeight="1">
      <c r="A6" s="242" t="s">
        <v>151</v>
      </c>
      <c r="B6" s="243"/>
      <c r="C6" s="187" t="s">
        <v>152</v>
      </c>
      <c r="D6" s="179">
        <v>1</v>
      </c>
      <c r="E6" s="188"/>
      <c r="F6" s="189">
        <f>F7+F8+F9</f>
        <v>1106</v>
      </c>
      <c r="G6" s="189">
        <f>I6+K6+M6+O6+Q6+S6+U6+W6+Y6+AA6+AC6</f>
        <v>45</v>
      </c>
      <c r="H6" s="189">
        <f>H7+H8+H9</f>
        <v>346</v>
      </c>
      <c r="I6" s="189">
        <f t="shared" ref="I6:AC6" si="0">I7+I8+I9</f>
        <v>19</v>
      </c>
      <c r="J6" s="189">
        <f t="shared" si="0"/>
        <v>61</v>
      </c>
      <c r="K6" s="189">
        <f t="shared" si="0"/>
        <v>5</v>
      </c>
      <c r="L6" s="189">
        <f t="shared" si="0"/>
        <v>0</v>
      </c>
      <c r="M6" s="189">
        <f t="shared" si="0"/>
        <v>0</v>
      </c>
      <c r="N6" s="189">
        <f t="shared" si="0"/>
        <v>143</v>
      </c>
      <c r="O6" s="189">
        <f t="shared" si="0"/>
        <v>10</v>
      </c>
      <c r="P6" s="189">
        <f t="shared" si="0"/>
        <v>170</v>
      </c>
      <c r="Q6" s="189">
        <f t="shared" si="0"/>
        <v>6</v>
      </c>
      <c r="R6" s="189">
        <f t="shared" si="0"/>
        <v>222</v>
      </c>
      <c r="S6" s="189">
        <f t="shared" si="0"/>
        <v>3</v>
      </c>
      <c r="T6" s="189">
        <f t="shared" si="0"/>
        <v>152</v>
      </c>
      <c r="U6" s="189">
        <f t="shared" si="0"/>
        <v>2</v>
      </c>
      <c r="V6" s="189">
        <f t="shared" si="0"/>
        <v>12</v>
      </c>
      <c r="W6" s="189">
        <f t="shared" si="0"/>
        <v>0</v>
      </c>
      <c r="X6" s="189">
        <f t="shared" si="0"/>
        <v>0</v>
      </c>
      <c r="Y6" s="189">
        <f t="shared" si="0"/>
        <v>0</v>
      </c>
      <c r="Z6" s="189">
        <f t="shared" si="0"/>
        <v>0</v>
      </c>
      <c r="AA6" s="189">
        <f t="shared" si="0"/>
        <v>0</v>
      </c>
      <c r="AB6" s="189">
        <f t="shared" si="0"/>
        <v>0</v>
      </c>
      <c r="AC6" s="189">
        <f t="shared" si="0"/>
        <v>0</v>
      </c>
    </row>
    <row r="7" spans="1:29" ht="27.75" customHeight="1">
      <c r="A7" s="190"/>
      <c r="B7" s="233" t="s">
        <v>95</v>
      </c>
      <c r="C7" s="234"/>
      <c r="D7" s="179">
        <v>2</v>
      </c>
      <c r="E7" s="191">
        <v>9002</v>
      </c>
      <c r="F7" s="188">
        <f>H7+J7+L7+N7+P7+R7+T7+V7+X7+Z7+AB7</f>
        <v>1008</v>
      </c>
      <c r="G7" s="192">
        <f t="shared" ref="G7:G9" si="1">I7+K7+M7+O7+Q7+S7+U7+W7+Y7+AA7+AC7</f>
        <v>0</v>
      </c>
      <c r="H7" s="18">
        <v>321</v>
      </c>
      <c r="I7" s="18">
        <v>0</v>
      </c>
      <c r="J7" s="18">
        <v>56</v>
      </c>
      <c r="K7" s="18">
        <v>0</v>
      </c>
      <c r="L7" s="18">
        <v>0</v>
      </c>
      <c r="M7" s="18">
        <v>0</v>
      </c>
      <c r="N7" s="18">
        <v>120</v>
      </c>
      <c r="O7" s="18">
        <v>0</v>
      </c>
      <c r="P7" s="18">
        <v>150</v>
      </c>
      <c r="Q7" s="18">
        <v>0</v>
      </c>
      <c r="R7" s="18">
        <v>210</v>
      </c>
      <c r="S7" s="18">
        <v>0</v>
      </c>
      <c r="T7" s="18">
        <v>141</v>
      </c>
      <c r="U7" s="18">
        <v>0</v>
      </c>
      <c r="V7" s="18">
        <v>10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8">
        <v>0</v>
      </c>
    </row>
    <row r="8" spans="1:29" ht="18.75" customHeight="1">
      <c r="A8" s="190"/>
      <c r="B8" s="233" t="s">
        <v>93</v>
      </c>
      <c r="C8" s="234"/>
      <c r="D8" s="179">
        <v>3</v>
      </c>
      <c r="E8" s="191">
        <v>6002</v>
      </c>
      <c r="F8" s="188">
        <f t="shared" ref="F8:F9" si="2">H8+J8+L8+N8+P8+R8+T8+V8+X8+Z8+AB8</f>
        <v>65</v>
      </c>
      <c r="G8" s="192">
        <f t="shared" si="1"/>
        <v>45</v>
      </c>
      <c r="H8" s="188">
        <v>25</v>
      </c>
      <c r="I8" s="188">
        <v>19</v>
      </c>
      <c r="J8" s="188">
        <v>5</v>
      </c>
      <c r="K8" s="188">
        <v>5</v>
      </c>
      <c r="L8" s="188">
        <v>0</v>
      </c>
      <c r="M8" s="188">
        <v>0</v>
      </c>
      <c r="N8" s="188">
        <v>15</v>
      </c>
      <c r="O8" s="188">
        <v>10</v>
      </c>
      <c r="P8" s="188">
        <v>10</v>
      </c>
      <c r="Q8" s="188">
        <v>6</v>
      </c>
      <c r="R8" s="188">
        <v>5</v>
      </c>
      <c r="S8" s="188">
        <v>3</v>
      </c>
      <c r="T8" s="188">
        <v>5</v>
      </c>
      <c r="U8" s="188">
        <v>2</v>
      </c>
      <c r="V8" s="188">
        <f>X8+Y8+AA8+AD8+AF8+AH8+AJ8+AL8+AN8+AP8+AR8</f>
        <v>0</v>
      </c>
      <c r="W8" s="188">
        <f>Y8+Z8+AB8+AE8+AG8+AI8+AK8+AM8+AO8+AQ8+AS8</f>
        <v>0</v>
      </c>
      <c r="X8" s="188">
        <f>Z8+AA8+AD8+AF8+AH8+AJ8+AL8+AN8+AP8+AR8+AT8</f>
        <v>0</v>
      </c>
      <c r="Y8" s="188">
        <f>AA8+AB8+AE8+AG8+AI8+AK8+AM8+AO8+AQ8+AS8+AU8</f>
        <v>0</v>
      </c>
      <c r="Z8" s="188">
        <f>AB8+AD8+AF8+AH8+AJ8+AL8+AN8+AP8+AR8+AT8+AV8</f>
        <v>0</v>
      </c>
      <c r="AA8" s="188">
        <f>AD8+AE8+AG8+AI8+AK8+AM8+AO8+AQ8+AS8+AU8+AW8</f>
        <v>0</v>
      </c>
      <c r="AB8" s="181"/>
      <c r="AC8" s="193">
        <v>0</v>
      </c>
    </row>
    <row r="9" spans="1:29" ht="18.75" customHeight="1">
      <c r="A9" s="190"/>
      <c r="B9" s="233" t="s">
        <v>94</v>
      </c>
      <c r="C9" s="234"/>
      <c r="D9" s="179">
        <v>4</v>
      </c>
      <c r="E9" s="191">
        <v>7002</v>
      </c>
      <c r="F9" s="188">
        <f t="shared" si="2"/>
        <v>33</v>
      </c>
      <c r="G9" s="192">
        <f t="shared" si="1"/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8</v>
      </c>
      <c r="O9" s="18">
        <v>0</v>
      </c>
      <c r="P9" s="18">
        <v>10</v>
      </c>
      <c r="Q9" s="18">
        <v>0</v>
      </c>
      <c r="R9" s="18">
        <v>7</v>
      </c>
      <c r="S9" s="18">
        <v>0</v>
      </c>
      <c r="T9" s="18">
        <v>6</v>
      </c>
      <c r="U9" s="18">
        <v>0</v>
      </c>
      <c r="V9" s="18">
        <v>2</v>
      </c>
      <c r="W9" s="188">
        <v>0</v>
      </c>
      <c r="X9" s="57">
        <v>0</v>
      </c>
      <c r="Y9" s="18">
        <v>0</v>
      </c>
      <c r="Z9" s="18">
        <v>0</v>
      </c>
      <c r="AA9" s="18">
        <v>0</v>
      </c>
      <c r="AB9" s="194"/>
      <c r="AC9" s="193">
        <v>0</v>
      </c>
    </row>
    <row r="10" spans="1:29" ht="29.25" customHeight="1">
      <c r="A10" s="244" t="s">
        <v>256</v>
      </c>
      <c r="B10" s="245"/>
      <c r="C10" s="246"/>
      <c r="D10" s="179">
        <v>13</v>
      </c>
      <c r="E10" s="188"/>
      <c r="F10" s="189">
        <f t="shared" ref="F10:G12" si="3">H10+J10+L10+N10+P10+R10+T10+V10+X10+Z10+AB10</f>
        <v>2423</v>
      </c>
      <c r="G10" s="189">
        <f t="shared" si="3"/>
        <v>522</v>
      </c>
      <c r="H10" s="189">
        <f>H11+H12+H13+H14+H15+H16+H17+H18+H19</f>
        <v>986</v>
      </c>
      <c r="I10" s="189">
        <f t="shared" ref="I10:Q10" si="4">I11+I12+I13+I14+I15+I16+I17+I18+I19</f>
        <v>0</v>
      </c>
      <c r="J10" s="189">
        <f t="shared" si="4"/>
        <v>586</v>
      </c>
      <c r="K10" s="189">
        <f t="shared" si="4"/>
        <v>134</v>
      </c>
      <c r="L10" s="189">
        <f t="shared" si="4"/>
        <v>7</v>
      </c>
      <c r="M10" s="189">
        <f t="shared" si="4"/>
        <v>1</v>
      </c>
      <c r="N10" s="189">
        <f t="shared" si="4"/>
        <v>8</v>
      </c>
      <c r="O10" s="189">
        <f t="shared" si="4"/>
        <v>3</v>
      </c>
      <c r="P10" s="189">
        <f t="shared" si="4"/>
        <v>487</v>
      </c>
      <c r="Q10" s="189">
        <f t="shared" si="4"/>
        <v>229</v>
      </c>
      <c r="R10" s="189">
        <f t="shared" ref="R10" si="5">R11+R12+R13+R14+R15+R16+R17+R18+R19</f>
        <v>211</v>
      </c>
      <c r="S10" s="189">
        <f t="shared" ref="S10" si="6">S11+S12+S13+S14+S15+S16+S17+S18+S19</f>
        <v>92</v>
      </c>
      <c r="T10" s="189">
        <f t="shared" ref="T10" si="7">T11+T12+T13+T14+T15+T16+T17+T18+T19</f>
        <v>138</v>
      </c>
      <c r="U10" s="189">
        <f t="shared" ref="U10" si="8">U11+U12+U13+U14+U15+U16+U17+U18+U19</f>
        <v>63</v>
      </c>
      <c r="V10" s="189">
        <f t="shared" ref="V10" si="9">V11+V12+V13+V14+V15+V16+V17+V18+V19</f>
        <v>0</v>
      </c>
      <c r="W10" s="189">
        <f t="shared" ref="W10" si="10">W11+W12+W13+W14+W15+W16+W17+W18+W19</f>
        <v>0</v>
      </c>
      <c r="X10" s="189">
        <f t="shared" ref="X10" si="11">X11+X12+X13+X14+X15+X16+X17+X18+X19</f>
        <v>0</v>
      </c>
      <c r="Y10" s="189">
        <f t="shared" ref="Y10:Z10" si="12">Y11+Y12+Y13+Y14+Y15+Y16+Y17+Y18+Y19</f>
        <v>0</v>
      </c>
      <c r="Z10" s="189">
        <f t="shared" si="12"/>
        <v>0</v>
      </c>
      <c r="AA10" s="189">
        <f t="shared" ref="AA10" si="13">AA11+AA12+AA13+AA14+AA15+AA16+AA17+AA18+AA19</f>
        <v>0</v>
      </c>
      <c r="AB10" s="189">
        <f t="shared" ref="AB10" si="14">AB11+AB12+AB13+AB14+AB15+AB16+AB17+AB18+AB19</f>
        <v>0</v>
      </c>
      <c r="AC10" s="189">
        <f t="shared" ref="AC10" si="15">AC11+AC12+AC13+AC14+AC15+AC16+AC17+AC18+AC19</f>
        <v>0</v>
      </c>
    </row>
    <row r="11" spans="1:29" ht="18.75" customHeight="1">
      <c r="A11" s="190"/>
      <c r="B11" s="233" t="s">
        <v>137</v>
      </c>
      <c r="C11" s="234"/>
      <c r="D11" s="179">
        <v>6</v>
      </c>
      <c r="E11" s="191">
        <v>14000</v>
      </c>
      <c r="F11" s="188">
        <f t="shared" si="3"/>
        <v>633</v>
      </c>
      <c r="G11" s="188">
        <f t="shared" si="3"/>
        <v>51</v>
      </c>
      <c r="H11" s="18">
        <v>380</v>
      </c>
      <c r="I11" s="18">
        <v>0</v>
      </c>
      <c r="J11" s="18">
        <v>253</v>
      </c>
      <c r="K11" s="18">
        <v>51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8">
        <v>0</v>
      </c>
      <c r="Y11" s="57">
        <v>0</v>
      </c>
      <c r="Z11" s="18">
        <v>0</v>
      </c>
      <c r="AA11" s="18">
        <v>0</v>
      </c>
      <c r="AB11" s="18">
        <v>0</v>
      </c>
      <c r="AC11" s="181"/>
    </row>
    <row r="12" spans="1:29" ht="18.75" customHeight="1">
      <c r="A12" s="190"/>
      <c r="B12" s="233" t="s">
        <v>96</v>
      </c>
      <c r="C12" s="234"/>
      <c r="D12" s="179">
        <v>7</v>
      </c>
      <c r="E12" s="191">
        <v>11000</v>
      </c>
      <c r="F12" s="188">
        <f t="shared" si="3"/>
        <v>796</v>
      </c>
      <c r="G12" s="188">
        <f t="shared" si="3"/>
        <v>60</v>
      </c>
      <c r="H12" s="18">
        <v>555</v>
      </c>
      <c r="I12" s="18">
        <v>0</v>
      </c>
      <c r="J12" s="18">
        <v>238</v>
      </c>
      <c r="K12" s="18">
        <v>60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3</v>
      </c>
      <c r="U12" s="18">
        <v>0</v>
      </c>
      <c r="V12" s="18">
        <v>0</v>
      </c>
      <c r="W12" s="18">
        <v>0</v>
      </c>
      <c r="X12" s="188">
        <v>0</v>
      </c>
      <c r="Y12" s="57">
        <v>0</v>
      </c>
      <c r="Z12" s="18">
        <v>0</v>
      </c>
      <c r="AA12" s="18">
        <v>0</v>
      </c>
      <c r="AB12" s="18">
        <v>0</v>
      </c>
      <c r="AC12" s="181"/>
    </row>
    <row r="13" spans="1:29" ht="18.75" customHeight="1">
      <c r="A13" s="190"/>
      <c r="B13" s="233" t="s">
        <v>97</v>
      </c>
      <c r="C13" s="234"/>
      <c r="D13" s="179">
        <v>8</v>
      </c>
      <c r="E13" s="191">
        <v>12000</v>
      </c>
      <c r="F13" s="188">
        <f t="shared" ref="F13:F19" si="16">H13+J13+L13+N13+P13+R13+T13+V13+X13+Z13+AB13</f>
        <v>25</v>
      </c>
      <c r="G13" s="188">
        <f t="shared" ref="G13:G19" si="17">I13+K13+M13+O13+Q13+S13+U13+W13+Y13+AA13+AC13</f>
        <v>6</v>
      </c>
      <c r="H13" s="18">
        <v>0</v>
      </c>
      <c r="I13" s="18">
        <v>0</v>
      </c>
      <c r="J13" s="18">
        <v>25</v>
      </c>
      <c r="K13" s="18">
        <v>6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8">
        <v>0</v>
      </c>
      <c r="Y13" s="57">
        <v>0</v>
      </c>
      <c r="Z13" s="18">
        <v>0</v>
      </c>
      <c r="AA13" s="18">
        <v>0</v>
      </c>
      <c r="AB13" s="18">
        <v>0</v>
      </c>
      <c r="AC13" s="194"/>
    </row>
    <row r="14" spans="1:29" ht="18.75" customHeight="1">
      <c r="A14" s="190"/>
      <c r="B14" s="233" t="s">
        <v>98</v>
      </c>
      <c r="C14" s="234"/>
      <c r="D14" s="179">
        <v>9</v>
      </c>
      <c r="E14" s="191">
        <v>13000</v>
      </c>
      <c r="F14" s="188">
        <f t="shared" si="16"/>
        <v>6</v>
      </c>
      <c r="G14" s="188">
        <f t="shared" si="17"/>
        <v>0</v>
      </c>
      <c r="H14" s="18">
        <v>6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8">
        <v>0</v>
      </c>
      <c r="Y14" s="57">
        <v>0</v>
      </c>
      <c r="Z14" s="18">
        <v>0</v>
      </c>
      <c r="AA14" s="18">
        <v>0</v>
      </c>
      <c r="AB14" s="18">
        <v>0</v>
      </c>
      <c r="AC14" s="194"/>
    </row>
    <row r="15" spans="1:29" ht="18.75" customHeight="1">
      <c r="A15" s="190"/>
      <c r="B15" s="233" t="s">
        <v>100</v>
      </c>
      <c r="C15" s="234"/>
      <c r="D15" s="179">
        <v>10</v>
      </c>
      <c r="E15" s="191">
        <v>19002</v>
      </c>
      <c r="F15" s="188">
        <f t="shared" si="16"/>
        <v>19</v>
      </c>
      <c r="G15" s="188">
        <f t="shared" si="17"/>
        <v>3</v>
      </c>
      <c r="H15" s="18">
        <v>0</v>
      </c>
      <c r="I15" s="18">
        <v>0</v>
      </c>
      <c r="J15" s="18">
        <v>10</v>
      </c>
      <c r="K15" s="18">
        <v>2</v>
      </c>
      <c r="L15" s="18">
        <v>3</v>
      </c>
      <c r="M15" s="18">
        <v>1</v>
      </c>
      <c r="N15" s="18">
        <v>2</v>
      </c>
      <c r="O15" s="18">
        <v>0</v>
      </c>
      <c r="P15" s="18">
        <v>4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8">
        <v>0</v>
      </c>
      <c r="Y15" s="57">
        <v>0</v>
      </c>
      <c r="Z15" s="18">
        <v>0</v>
      </c>
      <c r="AA15" s="18">
        <v>0</v>
      </c>
      <c r="AB15" s="18">
        <v>0</v>
      </c>
      <c r="AC15" s="181"/>
    </row>
    <row r="16" spans="1:29" ht="18.75" customHeight="1">
      <c r="A16" s="190"/>
      <c r="B16" s="233" t="s">
        <v>99</v>
      </c>
      <c r="C16" s="234"/>
      <c r="D16" s="181">
        <v>20</v>
      </c>
      <c r="E16" s="188">
        <v>91000</v>
      </c>
      <c r="F16" s="188">
        <f t="shared" si="16"/>
        <v>8</v>
      </c>
      <c r="G16" s="188">
        <f t="shared" si="17"/>
        <v>0</v>
      </c>
      <c r="H16" s="18">
        <v>0</v>
      </c>
      <c r="I16" s="18">
        <v>0</v>
      </c>
      <c r="J16" s="18">
        <v>4</v>
      </c>
      <c r="K16" s="18">
        <v>0</v>
      </c>
      <c r="L16" s="18">
        <v>4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8">
        <v>0</v>
      </c>
      <c r="Y16" s="57">
        <v>0</v>
      </c>
      <c r="Z16" s="18">
        <v>0</v>
      </c>
      <c r="AA16" s="18">
        <v>0</v>
      </c>
      <c r="AB16" s="18">
        <v>0</v>
      </c>
      <c r="AC16" s="181"/>
    </row>
    <row r="17" spans="1:30" ht="18.75" customHeight="1">
      <c r="A17" s="190"/>
      <c r="B17" s="233" t="s">
        <v>120</v>
      </c>
      <c r="C17" s="234"/>
      <c r="D17" s="181">
        <v>23</v>
      </c>
      <c r="E17" s="188">
        <v>21002</v>
      </c>
      <c r="F17" s="188">
        <f t="shared" si="16"/>
        <v>109</v>
      </c>
      <c r="G17" s="188">
        <f t="shared" si="17"/>
        <v>18</v>
      </c>
      <c r="H17" s="18">
        <v>45</v>
      </c>
      <c r="I17" s="18">
        <v>0</v>
      </c>
      <c r="J17" s="18">
        <v>56</v>
      </c>
      <c r="K17" s="18">
        <v>15</v>
      </c>
      <c r="L17" s="18">
        <v>0</v>
      </c>
      <c r="M17" s="18">
        <v>0</v>
      </c>
      <c r="N17" s="18">
        <v>6</v>
      </c>
      <c r="O17" s="18">
        <v>3</v>
      </c>
      <c r="P17" s="18">
        <v>0</v>
      </c>
      <c r="Q17" s="18">
        <v>0</v>
      </c>
      <c r="R17" s="18">
        <v>2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8">
        <v>0</v>
      </c>
      <c r="Y17" s="57">
        <v>0</v>
      </c>
      <c r="Z17" s="18">
        <v>0</v>
      </c>
      <c r="AA17" s="18">
        <v>0</v>
      </c>
      <c r="AB17" s="18">
        <v>0</v>
      </c>
      <c r="AC17" s="181"/>
    </row>
    <row r="18" spans="1:30" ht="18.75" customHeight="1">
      <c r="A18" s="190"/>
      <c r="B18" s="233" t="s">
        <v>113</v>
      </c>
      <c r="C18" s="234"/>
      <c r="D18" s="179">
        <v>28</v>
      </c>
      <c r="E18" s="180">
        <v>26002</v>
      </c>
      <c r="F18" s="188">
        <f t="shared" si="16"/>
        <v>60</v>
      </c>
      <c r="G18" s="188">
        <f t="shared" si="17"/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25</v>
      </c>
      <c r="Q18" s="18">
        <v>0</v>
      </c>
      <c r="R18" s="18">
        <v>25</v>
      </c>
      <c r="S18" s="18">
        <v>0</v>
      </c>
      <c r="T18" s="18">
        <v>10</v>
      </c>
      <c r="U18" s="18">
        <v>0</v>
      </c>
      <c r="V18" s="18">
        <v>0</v>
      </c>
      <c r="W18" s="18">
        <v>0</v>
      </c>
      <c r="X18" s="188">
        <v>0</v>
      </c>
      <c r="Y18" s="57">
        <v>0</v>
      </c>
      <c r="Z18" s="18">
        <v>0</v>
      </c>
      <c r="AA18" s="18">
        <v>0</v>
      </c>
      <c r="AB18" s="18">
        <v>0</v>
      </c>
      <c r="AC18" s="181"/>
    </row>
    <row r="19" spans="1:30" ht="18.75" customHeight="1">
      <c r="A19" s="190"/>
      <c r="B19" s="233" t="s">
        <v>101</v>
      </c>
      <c r="C19" s="234"/>
      <c r="D19" s="181">
        <v>30</v>
      </c>
      <c r="E19" s="195">
        <v>24002</v>
      </c>
      <c r="F19" s="188">
        <f t="shared" si="16"/>
        <v>767</v>
      </c>
      <c r="G19" s="188">
        <f t="shared" si="17"/>
        <v>384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>
        <v>458</v>
      </c>
      <c r="Q19" s="18">
        <v>229</v>
      </c>
      <c r="R19" s="18">
        <v>184</v>
      </c>
      <c r="S19" s="18">
        <v>92</v>
      </c>
      <c r="T19" s="18">
        <v>125</v>
      </c>
      <c r="U19" s="18">
        <v>63</v>
      </c>
      <c r="V19" s="18">
        <v>0</v>
      </c>
      <c r="W19" s="18">
        <v>0</v>
      </c>
      <c r="X19" s="188">
        <v>0</v>
      </c>
      <c r="Y19" s="57">
        <v>0</v>
      </c>
      <c r="Z19" s="18">
        <v>0</v>
      </c>
      <c r="AA19" s="18">
        <v>0</v>
      </c>
      <c r="AB19" s="18">
        <v>0</v>
      </c>
      <c r="AC19" s="181"/>
      <c r="AD19" s="181"/>
    </row>
    <row r="20" spans="1:30" ht="26.25" customHeight="1">
      <c r="A20" s="238" t="s">
        <v>257</v>
      </c>
      <c r="B20" s="239"/>
      <c r="C20" s="187" t="s">
        <v>153</v>
      </c>
      <c r="D20" s="179">
        <v>31</v>
      </c>
      <c r="E20" s="196"/>
      <c r="F20" s="197">
        <f>H20+J20+L20+N20+P20+R20+T20+V20+X20+Z20+AB20</f>
        <v>7165</v>
      </c>
      <c r="G20" s="197">
        <f>I20+K20+M20+O20+Q20+S20+U20+W20+Y20+AA20+AC20</f>
        <v>3023</v>
      </c>
      <c r="H20" s="197">
        <f t="shared" ref="H20:AC20" si="18">H21+H22+H23+H24</f>
        <v>1050</v>
      </c>
      <c r="I20" s="197">
        <f t="shared" si="18"/>
        <v>35</v>
      </c>
      <c r="J20" s="197">
        <f t="shared" si="18"/>
        <v>774</v>
      </c>
      <c r="K20" s="197">
        <f t="shared" si="18"/>
        <v>511</v>
      </c>
      <c r="L20" s="197">
        <f t="shared" si="18"/>
        <v>767</v>
      </c>
      <c r="M20" s="197">
        <f t="shared" si="18"/>
        <v>334</v>
      </c>
      <c r="N20" s="197">
        <f t="shared" si="18"/>
        <v>725</v>
      </c>
      <c r="O20" s="197">
        <f t="shared" si="18"/>
        <v>424</v>
      </c>
      <c r="P20" s="197">
        <f t="shared" si="18"/>
        <v>1054</v>
      </c>
      <c r="Q20" s="197">
        <f t="shared" si="18"/>
        <v>571</v>
      </c>
      <c r="R20" s="197">
        <f t="shared" si="18"/>
        <v>1331</v>
      </c>
      <c r="S20" s="197">
        <f t="shared" si="18"/>
        <v>500</v>
      </c>
      <c r="T20" s="197">
        <f t="shared" si="18"/>
        <v>1004</v>
      </c>
      <c r="U20" s="197">
        <f t="shared" si="18"/>
        <v>449</v>
      </c>
      <c r="V20" s="197">
        <f t="shared" si="18"/>
        <v>281</v>
      </c>
      <c r="W20" s="197">
        <f t="shared" si="18"/>
        <v>126</v>
      </c>
      <c r="X20" s="197">
        <f t="shared" si="18"/>
        <v>91</v>
      </c>
      <c r="Y20" s="197">
        <f t="shared" si="18"/>
        <v>34</v>
      </c>
      <c r="Z20" s="197">
        <f t="shared" si="18"/>
        <v>0</v>
      </c>
      <c r="AA20" s="197">
        <f t="shared" si="18"/>
        <v>39</v>
      </c>
      <c r="AB20" s="197">
        <f t="shared" si="18"/>
        <v>88</v>
      </c>
      <c r="AC20" s="197">
        <f t="shared" si="18"/>
        <v>0</v>
      </c>
    </row>
    <row r="21" spans="1:30" ht="17.25" customHeight="1">
      <c r="A21" s="190"/>
      <c r="B21" s="233" t="s">
        <v>103</v>
      </c>
      <c r="C21" s="234"/>
      <c r="D21" s="181">
        <v>32</v>
      </c>
      <c r="E21" s="180" t="s">
        <v>35</v>
      </c>
      <c r="F21" s="192">
        <f>H21+J21+L21+N21+P21+R21+T21+V21+X21+Z21+AB21</f>
        <v>2827</v>
      </c>
      <c r="G21" s="188">
        <f>I21+K21+M21+O21+Q21+S21+U21+W21+Y21+AA21+AC21</f>
        <v>1131</v>
      </c>
      <c r="H21" s="188">
        <v>389</v>
      </c>
      <c r="I21" s="188">
        <v>0</v>
      </c>
      <c r="J21" s="188">
        <v>464</v>
      </c>
      <c r="K21" s="188">
        <v>269</v>
      </c>
      <c r="L21" s="188">
        <v>365</v>
      </c>
      <c r="M21" s="188">
        <v>136</v>
      </c>
      <c r="N21" s="188">
        <v>345</v>
      </c>
      <c r="O21" s="188">
        <v>162</v>
      </c>
      <c r="P21" s="188">
        <v>515</v>
      </c>
      <c r="Q21" s="188">
        <v>263</v>
      </c>
      <c r="R21" s="188">
        <v>428</v>
      </c>
      <c r="S21" s="188">
        <v>163</v>
      </c>
      <c r="T21" s="188">
        <v>316</v>
      </c>
      <c r="U21" s="188">
        <v>136</v>
      </c>
      <c r="V21" s="188">
        <v>5</v>
      </c>
      <c r="W21" s="188">
        <v>2</v>
      </c>
      <c r="X21" s="188">
        <v>0</v>
      </c>
      <c r="Y21" s="198">
        <v>0</v>
      </c>
      <c r="Z21" s="188">
        <v>0</v>
      </c>
      <c r="AA21" s="188">
        <v>0</v>
      </c>
      <c r="AB21" s="188">
        <v>0</v>
      </c>
      <c r="AC21" s="194"/>
    </row>
    <row r="22" spans="1:30" ht="17.25" customHeight="1">
      <c r="A22" s="190"/>
      <c r="B22" s="233" t="s">
        <v>102</v>
      </c>
      <c r="C22" s="234"/>
      <c r="D22" s="181">
        <v>33</v>
      </c>
      <c r="E22" s="180" t="s">
        <v>36</v>
      </c>
      <c r="F22" s="192">
        <f t="shared" ref="F22:G29" si="19">H22+J22+L22+N22+P22+R22+T22+V22+X22+Z22+AB22</f>
        <v>2818</v>
      </c>
      <c r="G22" s="188">
        <f t="shared" ref="G22:G24" si="20">I22+K22+M22+O22+Q22+S22+U22+W22+Y22+AA22+AC22</f>
        <v>1295</v>
      </c>
      <c r="H22" s="188">
        <v>36</v>
      </c>
      <c r="I22" s="188">
        <v>0</v>
      </c>
      <c r="J22" s="188">
        <v>250</v>
      </c>
      <c r="K22" s="188">
        <v>221</v>
      </c>
      <c r="L22" s="188">
        <v>330</v>
      </c>
      <c r="M22" s="188">
        <v>162</v>
      </c>
      <c r="N22" s="188">
        <v>278</v>
      </c>
      <c r="O22" s="188">
        <v>180</v>
      </c>
      <c r="P22" s="188">
        <v>373</v>
      </c>
      <c r="Q22" s="188">
        <v>123</v>
      </c>
      <c r="R22" s="188">
        <v>564</v>
      </c>
      <c r="S22" s="188">
        <v>214</v>
      </c>
      <c r="T22" s="188">
        <v>584</v>
      </c>
      <c r="U22" s="188">
        <v>265</v>
      </c>
      <c r="V22" s="188">
        <v>245</v>
      </c>
      <c r="W22" s="188">
        <v>96</v>
      </c>
      <c r="X22" s="188">
        <v>86</v>
      </c>
      <c r="Y22" s="198">
        <v>34</v>
      </c>
      <c r="Z22" s="188">
        <v>0</v>
      </c>
      <c r="AA22" s="188">
        <v>0</v>
      </c>
      <c r="AB22" s="188">
        <v>72</v>
      </c>
      <c r="AC22" s="181"/>
    </row>
    <row r="23" spans="1:30" ht="17.25" customHeight="1">
      <c r="A23" s="190"/>
      <c r="B23" s="236" t="s">
        <v>104</v>
      </c>
      <c r="C23" s="237"/>
      <c r="D23" s="188">
        <v>13</v>
      </c>
      <c r="E23" s="188">
        <f>G23+H23+J23+L23+N23+P23+R23+T23+V23+X23+Z23</f>
        <v>1153</v>
      </c>
      <c r="F23" s="192">
        <f t="shared" si="19"/>
        <v>1153</v>
      </c>
      <c r="G23" s="188">
        <f t="shared" si="20"/>
        <v>0</v>
      </c>
      <c r="H23" s="18">
        <v>500</v>
      </c>
      <c r="I23" s="18">
        <v>0</v>
      </c>
      <c r="J23" s="18">
        <v>47</v>
      </c>
      <c r="K23" s="18">
        <v>0</v>
      </c>
      <c r="L23" s="18">
        <v>64</v>
      </c>
      <c r="M23" s="18">
        <v>0</v>
      </c>
      <c r="N23" s="18">
        <v>85</v>
      </c>
      <c r="O23" s="18">
        <v>0</v>
      </c>
      <c r="P23" s="18">
        <v>130</v>
      </c>
      <c r="Q23" s="18">
        <v>0</v>
      </c>
      <c r="R23" s="18">
        <v>265</v>
      </c>
      <c r="S23" s="18">
        <v>0</v>
      </c>
      <c r="T23" s="18">
        <v>52</v>
      </c>
      <c r="U23" s="18">
        <v>0</v>
      </c>
      <c r="V23" s="18">
        <v>10</v>
      </c>
      <c r="W23" s="188">
        <v>0</v>
      </c>
      <c r="X23" s="57">
        <v>0</v>
      </c>
      <c r="Y23" s="18">
        <v>0</v>
      </c>
      <c r="Z23" s="18">
        <v>0</v>
      </c>
      <c r="AA23" s="18">
        <v>0</v>
      </c>
      <c r="AB23" s="188">
        <v>0</v>
      </c>
      <c r="AC23" s="181"/>
    </row>
    <row r="24" spans="1:30" ht="17.25" customHeight="1">
      <c r="A24" s="190"/>
      <c r="B24" s="233" t="s">
        <v>105</v>
      </c>
      <c r="C24" s="234"/>
      <c r="D24" s="181">
        <v>36</v>
      </c>
      <c r="E24" s="180" t="s">
        <v>40</v>
      </c>
      <c r="F24" s="192">
        <f t="shared" si="19"/>
        <v>367</v>
      </c>
      <c r="G24" s="188">
        <f t="shared" si="20"/>
        <v>597</v>
      </c>
      <c r="H24" s="199">
        <v>125</v>
      </c>
      <c r="I24" s="199">
        <v>35</v>
      </c>
      <c r="J24" s="199">
        <v>13</v>
      </c>
      <c r="K24" s="199">
        <v>21</v>
      </c>
      <c r="L24" s="199">
        <v>8</v>
      </c>
      <c r="M24" s="199">
        <v>36</v>
      </c>
      <c r="N24" s="199">
        <v>17</v>
      </c>
      <c r="O24" s="199">
        <v>82</v>
      </c>
      <c r="P24" s="199">
        <v>36</v>
      </c>
      <c r="Q24" s="199">
        <v>185</v>
      </c>
      <c r="R24" s="199">
        <v>74</v>
      </c>
      <c r="S24" s="199">
        <v>123</v>
      </c>
      <c r="T24" s="199">
        <v>52</v>
      </c>
      <c r="U24" s="199">
        <v>48</v>
      </c>
      <c r="V24" s="199">
        <v>21</v>
      </c>
      <c r="W24" s="199">
        <v>28</v>
      </c>
      <c r="X24" s="188">
        <v>5</v>
      </c>
      <c r="Y24" s="198">
        <v>0</v>
      </c>
      <c r="Z24" s="188">
        <v>0</v>
      </c>
      <c r="AA24" s="188">
        <v>39</v>
      </c>
      <c r="AB24" s="188">
        <v>16</v>
      </c>
      <c r="AC24" s="194"/>
    </row>
    <row r="25" spans="1:30" ht="17.25" customHeight="1">
      <c r="A25" s="238" t="s">
        <v>154</v>
      </c>
      <c r="B25" s="239"/>
      <c r="C25" s="187" t="s">
        <v>155</v>
      </c>
      <c r="D25" s="181">
        <v>45</v>
      </c>
      <c r="E25" s="196"/>
      <c r="F25" s="189">
        <f>F26+F27</f>
        <v>939</v>
      </c>
      <c r="G25" s="189">
        <f t="shared" ref="G25:AC25" si="21">G26+G27</f>
        <v>194</v>
      </c>
      <c r="H25" s="189">
        <f t="shared" si="21"/>
        <v>419</v>
      </c>
      <c r="I25" s="189">
        <f t="shared" si="21"/>
        <v>0</v>
      </c>
      <c r="J25" s="189">
        <f t="shared" si="21"/>
        <v>114</v>
      </c>
      <c r="K25" s="189">
        <f t="shared" si="21"/>
        <v>24</v>
      </c>
      <c r="L25" s="189">
        <f t="shared" si="21"/>
        <v>92</v>
      </c>
      <c r="M25" s="189">
        <f t="shared" si="21"/>
        <v>31</v>
      </c>
      <c r="N25" s="189">
        <f t="shared" si="21"/>
        <v>49</v>
      </c>
      <c r="O25" s="189">
        <f t="shared" si="21"/>
        <v>19</v>
      </c>
      <c r="P25" s="189">
        <f t="shared" si="21"/>
        <v>129</v>
      </c>
      <c r="Q25" s="189">
        <f t="shared" si="21"/>
        <v>50</v>
      </c>
      <c r="R25" s="189">
        <f t="shared" si="21"/>
        <v>53</v>
      </c>
      <c r="S25" s="189">
        <f t="shared" si="21"/>
        <v>20</v>
      </c>
      <c r="T25" s="189">
        <f t="shared" si="21"/>
        <v>27</v>
      </c>
      <c r="U25" s="189">
        <f t="shared" si="21"/>
        <v>9</v>
      </c>
      <c r="V25" s="189">
        <f t="shared" si="21"/>
        <v>42</v>
      </c>
      <c r="W25" s="189">
        <f t="shared" si="21"/>
        <v>7</v>
      </c>
      <c r="X25" s="189">
        <f t="shared" si="21"/>
        <v>0</v>
      </c>
      <c r="Y25" s="189">
        <f t="shared" si="21"/>
        <v>0</v>
      </c>
      <c r="Z25" s="189">
        <f t="shared" si="21"/>
        <v>0</v>
      </c>
      <c r="AA25" s="189">
        <f t="shared" si="21"/>
        <v>34</v>
      </c>
      <c r="AB25" s="189">
        <f t="shared" si="21"/>
        <v>14</v>
      </c>
      <c r="AC25" s="189">
        <f t="shared" si="21"/>
        <v>0</v>
      </c>
    </row>
    <row r="26" spans="1:30" ht="17.25" customHeight="1">
      <c r="A26" s="190"/>
      <c r="B26" s="233" t="s">
        <v>43</v>
      </c>
      <c r="C26" s="234"/>
      <c r="D26" s="179">
        <v>46</v>
      </c>
      <c r="E26" s="180" t="s">
        <v>44</v>
      </c>
      <c r="F26" s="192">
        <f t="shared" si="19"/>
        <v>488</v>
      </c>
      <c r="G26" s="188">
        <f t="shared" ref="G26:G27" si="22">I26+K26+M26+O26+Q26+S26+U26+W26+Y26+AA26+AC26</f>
        <v>77</v>
      </c>
      <c r="H26" s="188">
        <v>219</v>
      </c>
      <c r="I26" s="188">
        <v>0</v>
      </c>
      <c r="J26" s="188">
        <v>64</v>
      </c>
      <c r="K26" s="188">
        <v>0</v>
      </c>
      <c r="L26" s="188">
        <v>35</v>
      </c>
      <c r="M26" s="188">
        <v>6</v>
      </c>
      <c r="N26" s="188">
        <v>13</v>
      </c>
      <c r="O26" s="188">
        <v>5</v>
      </c>
      <c r="P26" s="188">
        <v>84</v>
      </c>
      <c r="Q26" s="188">
        <v>32</v>
      </c>
      <c r="R26" s="188">
        <v>15</v>
      </c>
      <c r="S26" s="188">
        <v>2</v>
      </c>
      <c r="T26" s="188">
        <v>17</v>
      </c>
      <c r="U26" s="188">
        <v>6</v>
      </c>
      <c r="V26" s="188">
        <v>33</v>
      </c>
      <c r="W26" s="188">
        <v>5</v>
      </c>
      <c r="X26" s="188">
        <v>0</v>
      </c>
      <c r="Y26" s="198">
        <v>0</v>
      </c>
      <c r="Z26" s="188">
        <v>0</v>
      </c>
      <c r="AA26" s="188">
        <v>21</v>
      </c>
      <c r="AB26" s="188">
        <v>8</v>
      </c>
      <c r="AC26" s="181">
        <v>0</v>
      </c>
    </row>
    <row r="27" spans="1:30" ht="17.25" customHeight="1">
      <c r="A27" s="190"/>
      <c r="B27" s="233" t="s">
        <v>45</v>
      </c>
      <c r="C27" s="234"/>
      <c r="D27" s="179">
        <v>49</v>
      </c>
      <c r="E27" s="180" t="s">
        <v>46</v>
      </c>
      <c r="F27" s="192">
        <f t="shared" si="19"/>
        <v>451</v>
      </c>
      <c r="G27" s="188">
        <f t="shared" si="22"/>
        <v>117</v>
      </c>
      <c r="H27" s="188">
        <v>200</v>
      </c>
      <c r="I27" s="188">
        <v>0</v>
      </c>
      <c r="J27" s="188">
        <v>50</v>
      </c>
      <c r="K27" s="188">
        <v>24</v>
      </c>
      <c r="L27" s="188">
        <v>57</v>
      </c>
      <c r="M27" s="188">
        <v>25</v>
      </c>
      <c r="N27" s="188">
        <v>36</v>
      </c>
      <c r="O27" s="188">
        <v>14</v>
      </c>
      <c r="P27" s="188">
        <v>45</v>
      </c>
      <c r="Q27" s="188">
        <v>18</v>
      </c>
      <c r="R27" s="188">
        <v>38</v>
      </c>
      <c r="S27" s="188">
        <v>18</v>
      </c>
      <c r="T27" s="188">
        <v>10</v>
      </c>
      <c r="U27" s="188">
        <v>3</v>
      </c>
      <c r="V27" s="188">
        <v>9</v>
      </c>
      <c r="W27" s="188">
        <v>2</v>
      </c>
      <c r="X27" s="188">
        <v>0</v>
      </c>
      <c r="Y27" s="198">
        <v>0</v>
      </c>
      <c r="Z27" s="188">
        <v>0</v>
      </c>
      <c r="AA27" s="188">
        <v>13</v>
      </c>
      <c r="AB27" s="188">
        <v>6</v>
      </c>
      <c r="AC27" s="188">
        <v>0</v>
      </c>
    </row>
    <row r="28" spans="1:30" ht="17.25" customHeight="1">
      <c r="A28" s="238" t="s">
        <v>156</v>
      </c>
      <c r="B28" s="239"/>
      <c r="C28" s="187" t="s">
        <v>157</v>
      </c>
      <c r="D28" s="181">
        <v>51</v>
      </c>
      <c r="E28" s="196"/>
      <c r="F28" s="192">
        <f>F29+F30</f>
        <v>44</v>
      </c>
      <c r="G28" s="192">
        <f t="shared" ref="G28:AC28" si="23">G29+G30</f>
        <v>22</v>
      </c>
      <c r="H28" s="192">
        <f t="shared" si="23"/>
        <v>0</v>
      </c>
      <c r="I28" s="192">
        <f t="shared" si="23"/>
        <v>0</v>
      </c>
      <c r="J28" s="192">
        <f t="shared" si="23"/>
        <v>0</v>
      </c>
      <c r="K28" s="192">
        <f t="shared" si="23"/>
        <v>0</v>
      </c>
      <c r="L28" s="192">
        <f t="shared" si="23"/>
        <v>0</v>
      </c>
      <c r="M28" s="192">
        <f t="shared" si="23"/>
        <v>0</v>
      </c>
      <c r="N28" s="192">
        <f t="shared" si="23"/>
        <v>0</v>
      </c>
      <c r="O28" s="192">
        <f t="shared" si="23"/>
        <v>0</v>
      </c>
      <c r="P28" s="192">
        <f t="shared" si="23"/>
        <v>4</v>
      </c>
      <c r="Q28" s="192">
        <f t="shared" si="23"/>
        <v>2</v>
      </c>
      <c r="R28" s="192">
        <f t="shared" si="23"/>
        <v>4</v>
      </c>
      <c r="S28" s="192">
        <f t="shared" si="23"/>
        <v>2</v>
      </c>
      <c r="T28" s="192">
        <f t="shared" si="23"/>
        <v>0</v>
      </c>
      <c r="U28" s="192">
        <f t="shared" si="23"/>
        <v>0</v>
      </c>
      <c r="V28" s="192">
        <f t="shared" si="23"/>
        <v>0</v>
      </c>
      <c r="W28" s="192">
        <f t="shared" si="23"/>
        <v>0</v>
      </c>
      <c r="X28" s="192">
        <f t="shared" si="23"/>
        <v>0</v>
      </c>
      <c r="Y28" s="192">
        <f t="shared" si="23"/>
        <v>0</v>
      </c>
      <c r="Z28" s="192">
        <f t="shared" si="23"/>
        <v>0</v>
      </c>
      <c r="AA28" s="192">
        <f t="shared" si="23"/>
        <v>36</v>
      </c>
      <c r="AB28" s="192">
        <f t="shared" si="23"/>
        <v>18</v>
      </c>
      <c r="AC28" s="192">
        <f t="shared" si="23"/>
        <v>0</v>
      </c>
    </row>
    <row r="29" spans="1:30" ht="17.25" customHeight="1">
      <c r="A29" s="190"/>
      <c r="B29" s="233" t="s">
        <v>48</v>
      </c>
      <c r="C29" s="234"/>
      <c r="D29" s="179">
        <v>52</v>
      </c>
      <c r="E29" s="180" t="s">
        <v>49</v>
      </c>
      <c r="F29" s="192">
        <f t="shared" si="19"/>
        <v>8</v>
      </c>
      <c r="G29" s="192">
        <f t="shared" si="19"/>
        <v>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4</v>
      </c>
      <c r="Q29" s="18">
        <v>2</v>
      </c>
      <c r="R29" s="18">
        <v>4</v>
      </c>
      <c r="S29" s="18">
        <v>2</v>
      </c>
      <c r="T29" s="18">
        <v>0</v>
      </c>
      <c r="U29" s="18">
        <v>0</v>
      </c>
      <c r="V29" s="18">
        <v>0</v>
      </c>
      <c r="W29" s="18">
        <v>0</v>
      </c>
      <c r="X29" s="188">
        <v>0</v>
      </c>
      <c r="Y29" s="57">
        <v>0</v>
      </c>
      <c r="Z29" s="18">
        <v>0</v>
      </c>
      <c r="AA29" s="18">
        <v>0</v>
      </c>
      <c r="AB29" s="18">
        <v>0</v>
      </c>
      <c r="AC29" s="194"/>
    </row>
    <row r="30" spans="1:30" ht="17.25" customHeight="1">
      <c r="A30" s="190"/>
      <c r="B30" s="233" t="s">
        <v>106</v>
      </c>
      <c r="C30" s="234"/>
      <c r="D30" s="179">
        <v>55</v>
      </c>
      <c r="E30" s="180" t="s">
        <v>47</v>
      </c>
      <c r="F30" s="200">
        <v>36</v>
      </c>
      <c r="G30" s="200">
        <v>18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8">
        <v>0</v>
      </c>
      <c r="Y30" s="57">
        <v>0</v>
      </c>
      <c r="Z30" s="18">
        <v>0</v>
      </c>
      <c r="AA30" s="18">
        <v>36</v>
      </c>
      <c r="AB30" s="18">
        <v>18</v>
      </c>
      <c r="AC30" s="194">
        <v>0</v>
      </c>
    </row>
    <row r="31" spans="1:30" ht="30.75" customHeight="1">
      <c r="A31" s="250" t="s">
        <v>258</v>
      </c>
      <c r="B31" s="251"/>
      <c r="C31" s="252"/>
      <c r="D31" s="181">
        <v>72</v>
      </c>
      <c r="E31" s="196"/>
      <c r="F31" s="201">
        <f>F32+F33+F34+F35+F36</f>
        <v>933</v>
      </c>
      <c r="G31" s="201">
        <f t="shared" ref="G31:AC31" si="24">G32+G33+G34+G35+G36</f>
        <v>253</v>
      </c>
      <c r="H31" s="201">
        <f t="shared" si="24"/>
        <v>236</v>
      </c>
      <c r="I31" s="201">
        <f t="shared" si="24"/>
        <v>6</v>
      </c>
      <c r="J31" s="201">
        <f t="shared" si="24"/>
        <v>120</v>
      </c>
      <c r="K31" s="201">
        <f t="shared" si="24"/>
        <v>82</v>
      </c>
      <c r="L31" s="201">
        <f t="shared" si="24"/>
        <v>26</v>
      </c>
      <c r="M31" s="201">
        <f t="shared" si="24"/>
        <v>5</v>
      </c>
      <c r="N31" s="201">
        <f t="shared" si="24"/>
        <v>19</v>
      </c>
      <c r="O31" s="201">
        <f t="shared" si="24"/>
        <v>30</v>
      </c>
      <c r="P31" s="201">
        <f t="shared" si="24"/>
        <v>7</v>
      </c>
      <c r="Q31" s="201">
        <f t="shared" si="24"/>
        <v>191</v>
      </c>
      <c r="R31" s="201">
        <f t="shared" si="24"/>
        <v>77</v>
      </c>
      <c r="S31" s="201">
        <f t="shared" si="24"/>
        <v>122</v>
      </c>
      <c r="T31" s="201">
        <f t="shared" si="24"/>
        <v>42</v>
      </c>
      <c r="U31" s="201">
        <f t="shared" si="24"/>
        <v>123</v>
      </c>
      <c r="V31" s="201">
        <f t="shared" si="24"/>
        <v>54</v>
      </c>
      <c r="W31" s="201">
        <f t="shared" si="24"/>
        <v>26</v>
      </c>
      <c r="X31" s="201">
        <f t="shared" si="24"/>
        <v>6</v>
      </c>
      <c r="Y31" s="201">
        <f t="shared" si="24"/>
        <v>8</v>
      </c>
      <c r="Z31" s="201">
        <f t="shared" si="24"/>
        <v>0</v>
      </c>
      <c r="AA31" s="201">
        <f t="shared" si="24"/>
        <v>0</v>
      </c>
      <c r="AB31" s="201">
        <f t="shared" si="24"/>
        <v>0</v>
      </c>
      <c r="AC31" s="201">
        <f t="shared" si="24"/>
        <v>0</v>
      </c>
    </row>
    <row r="32" spans="1:30" ht="15.75" customHeight="1">
      <c r="A32" s="190"/>
      <c r="B32" s="233" t="s">
        <v>50</v>
      </c>
      <c r="C32" s="234"/>
      <c r="D32" s="181">
        <v>74</v>
      </c>
      <c r="E32" s="180" t="s">
        <v>51</v>
      </c>
      <c r="F32" s="192">
        <f t="shared" ref="F32:G36" si="25">H32+I32+K32+M32+O32+Q32+S32+U32+W32+Y32+AA32</f>
        <v>73</v>
      </c>
      <c r="G32" s="192">
        <f t="shared" ref="G32" si="26">J32+L32+N32+P32+R32+T32+V32+X32+Z32+AB32</f>
        <v>0</v>
      </c>
      <c r="H32" s="18">
        <v>0</v>
      </c>
      <c r="I32" s="18">
        <v>0</v>
      </c>
      <c r="J32" s="18">
        <v>0</v>
      </c>
      <c r="K32" s="18">
        <v>5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14</v>
      </c>
      <c r="R32" s="18">
        <v>0</v>
      </c>
      <c r="S32" s="18">
        <v>38</v>
      </c>
      <c r="T32" s="18">
        <v>0</v>
      </c>
      <c r="U32" s="18">
        <v>11</v>
      </c>
      <c r="V32" s="18">
        <v>0</v>
      </c>
      <c r="W32" s="18">
        <v>5</v>
      </c>
      <c r="X32" s="188">
        <v>0</v>
      </c>
      <c r="Y32" s="57">
        <v>0</v>
      </c>
      <c r="Z32" s="18">
        <v>0</v>
      </c>
      <c r="AA32" s="18">
        <v>0</v>
      </c>
      <c r="AB32" s="18">
        <v>0</v>
      </c>
      <c r="AC32" s="194"/>
    </row>
    <row r="33" spans="1:29" ht="15.75" customHeight="1">
      <c r="A33" s="190"/>
      <c r="B33" s="233" t="s">
        <v>183</v>
      </c>
      <c r="C33" s="234"/>
      <c r="D33" s="179">
        <v>79</v>
      </c>
      <c r="E33" s="180" t="s">
        <v>38</v>
      </c>
      <c r="F33" s="192">
        <f t="shared" si="25"/>
        <v>279</v>
      </c>
      <c r="G33" s="192">
        <f t="shared" si="25"/>
        <v>135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142</v>
      </c>
      <c r="R33" s="18">
        <v>71</v>
      </c>
      <c r="S33" s="18">
        <v>48</v>
      </c>
      <c r="T33" s="18">
        <v>24</v>
      </c>
      <c r="U33" s="18">
        <v>81</v>
      </c>
      <c r="V33" s="18">
        <v>40</v>
      </c>
      <c r="W33" s="18">
        <v>8</v>
      </c>
      <c r="X33" s="188">
        <v>0</v>
      </c>
      <c r="Y33" s="57">
        <v>0</v>
      </c>
      <c r="Z33" s="18">
        <v>0</v>
      </c>
      <c r="AA33" s="18">
        <v>0</v>
      </c>
      <c r="AB33" s="18">
        <v>0</v>
      </c>
      <c r="AC33" s="194"/>
    </row>
    <row r="34" spans="1:29" ht="15.75" customHeight="1">
      <c r="A34" s="190"/>
      <c r="B34" s="233" t="s">
        <v>41</v>
      </c>
      <c r="C34" s="234"/>
      <c r="D34" s="181">
        <v>84</v>
      </c>
      <c r="E34" s="202" t="s">
        <v>42</v>
      </c>
      <c r="F34" s="192">
        <f t="shared" si="25"/>
        <v>74</v>
      </c>
      <c r="G34" s="192">
        <f t="shared" si="25"/>
        <v>6</v>
      </c>
      <c r="H34" s="18">
        <v>58</v>
      </c>
      <c r="I34" s="18">
        <v>0</v>
      </c>
      <c r="J34" s="18">
        <v>0</v>
      </c>
      <c r="K34" s="18">
        <v>16</v>
      </c>
      <c r="L34" s="18">
        <v>6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8">
        <v>0</v>
      </c>
      <c r="Y34" s="57">
        <v>0</v>
      </c>
      <c r="Z34" s="18">
        <v>0</v>
      </c>
      <c r="AA34" s="18">
        <v>0</v>
      </c>
      <c r="AB34" s="18">
        <v>0</v>
      </c>
      <c r="AC34" s="194"/>
    </row>
    <row r="35" spans="1:29" ht="15.75" customHeight="1">
      <c r="A35" s="190"/>
      <c r="B35" s="233" t="s">
        <v>108</v>
      </c>
      <c r="C35" s="234"/>
      <c r="D35" s="181">
        <v>89</v>
      </c>
      <c r="E35" s="180" t="s">
        <v>37</v>
      </c>
      <c r="F35" s="192">
        <v>357</v>
      </c>
      <c r="G35" s="192">
        <v>75</v>
      </c>
      <c r="H35" s="18">
        <v>178</v>
      </c>
      <c r="I35" s="18">
        <v>0</v>
      </c>
      <c r="J35" s="18">
        <v>120</v>
      </c>
      <c r="K35" s="18">
        <v>56</v>
      </c>
      <c r="L35" s="18">
        <v>20</v>
      </c>
      <c r="M35" s="18">
        <v>5</v>
      </c>
      <c r="N35" s="18">
        <v>19</v>
      </c>
      <c r="O35" s="18">
        <v>5</v>
      </c>
      <c r="P35" s="18">
        <v>0</v>
      </c>
      <c r="Q35" s="18">
        <v>0</v>
      </c>
      <c r="R35" s="18">
        <v>0</v>
      </c>
      <c r="S35" s="18">
        <v>0</v>
      </c>
      <c r="T35" s="18">
        <v>10</v>
      </c>
      <c r="U35" s="18">
        <v>5</v>
      </c>
      <c r="V35" s="18">
        <v>4</v>
      </c>
      <c r="W35" s="18">
        <v>0</v>
      </c>
      <c r="X35" s="188">
        <v>6</v>
      </c>
      <c r="Y35" s="57">
        <v>4</v>
      </c>
      <c r="Z35" s="18">
        <v>0</v>
      </c>
      <c r="AA35" s="18">
        <v>0</v>
      </c>
      <c r="AB35" s="18">
        <v>0</v>
      </c>
      <c r="AC35" s="194"/>
    </row>
    <row r="36" spans="1:29" ht="15.75" customHeight="1">
      <c r="A36" s="190"/>
      <c r="B36" s="233" t="s">
        <v>110</v>
      </c>
      <c r="C36" s="234"/>
      <c r="D36" s="179">
        <v>94</v>
      </c>
      <c r="E36" s="202" t="s">
        <v>39</v>
      </c>
      <c r="F36" s="192">
        <f t="shared" si="25"/>
        <v>150</v>
      </c>
      <c r="G36" s="192">
        <f t="shared" si="25"/>
        <v>37</v>
      </c>
      <c r="H36" s="18">
        <v>0</v>
      </c>
      <c r="I36" s="18">
        <v>6</v>
      </c>
      <c r="J36" s="18">
        <v>0</v>
      </c>
      <c r="K36" s="18">
        <v>5</v>
      </c>
      <c r="L36" s="18">
        <v>0</v>
      </c>
      <c r="M36" s="18">
        <v>0</v>
      </c>
      <c r="N36" s="18">
        <v>0</v>
      </c>
      <c r="O36" s="18">
        <v>25</v>
      </c>
      <c r="P36" s="18">
        <v>7</v>
      </c>
      <c r="Q36" s="18">
        <v>35</v>
      </c>
      <c r="R36" s="18">
        <v>6</v>
      </c>
      <c r="S36" s="18">
        <v>36</v>
      </c>
      <c r="T36" s="18">
        <v>8</v>
      </c>
      <c r="U36" s="18">
        <v>26</v>
      </c>
      <c r="V36" s="18">
        <v>10</v>
      </c>
      <c r="W36" s="18">
        <v>13</v>
      </c>
      <c r="X36" s="188">
        <v>0</v>
      </c>
      <c r="Y36" s="57">
        <v>4</v>
      </c>
      <c r="Z36" s="18">
        <v>0</v>
      </c>
      <c r="AA36" s="18">
        <v>0</v>
      </c>
      <c r="AB36" s="18">
        <v>0</v>
      </c>
      <c r="AC36" s="194"/>
    </row>
    <row r="37" spans="1:29" ht="15.75" customHeight="1">
      <c r="A37" s="23" t="s">
        <v>259</v>
      </c>
      <c r="B37" s="203"/>
      <c r="C37" s="203"/>
      <c r="D37" s="203"/>
      <c r="E37" s="18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</sheetData>
  <mergeCells count="50">
    <mergeCell ref="B18:C18"/>
    <mergeCell ref="B7:C7"/>
    <mergeCell ref="B36:C36"/>
    <mergeCell ref="B33:C33"/>
    <mergeCell ref="A31:C31"/>
    <mergeCell ref="B34:C34"/>
    <mergeCell ref="B32:C32"/>
    <mergeCell ref="B35:C35"/>
    <mergeCell ref="B27:C27"/>
    <mergeCell ref="B15:C15"/>
    <mergeCell ref="B11:C11"/>
    <mergeCell ref="B17:C17"/>
    <mergeCell ref="AB2:AB4"/>
    <mergeCell ref="AC3:AC4"/>
    <mergeCell ref="H2:AA2"/>
    <mergeCell ref="A2:C4"/>
    <mergeCell ref="B9:C9"/>
    <mergeCell ref="B8:C8"/>
    <mergeCell ref="V3:V4"/>
    <mergeCell ref="X3:X4"/>
    <mergeCell ref="Z3:Z4"/>
    <mergeCell ref="F2:F4"/>
    <mergeCell ref="G3:G4"/>
    <mergeCell ref="H3:H4"/>
    <mergeCell ref="J3:J4"/>
    <mergeCell ref="R3:R4"/>
    <mergeCell ref="L3:L4"/>
    <mergeCell ref="E2:E4"/>
    <mergeCell ref="T3:T4"/>
    <mergeCell ref="P3:P4"/>
    <mergeCell ref="N3:N4"/>
    <mergeCell ref="A6:B6"/>
    <mergeCell ref="A10:C10"/>
    <mergeCell ref="D2:D4"/>
    <mergeCell ref="B30:C30"/>
    <mergeCell ref="A5:C5"/>
    <mergeCell ref="B22:C22"/>
    <mergeCell ref="B23:C23"/>
    <mergeCell ref="B16:C16"/>
    <mergeCell ref="B14:C14"/>
    <mergeCell ref="B12:C12"/>
    <mergeCell ref="A20:B20"/>
    <mergeCell ref="B29:C29"/>
    <mergeCell ref="B21:C21"/>
    <mergeCell ref="B26:C26"/>
    <mergeCell ref="B24:C24"/>
    <mergeCell ref="A28:B28"/>
    <mergeCell ref="B13:C13"/>
    <mergeCell ref="A25:B25"/>
    <mergeCell ref="B19:C19"/>
  </mergeCells>
  <pageMargins left="0.7" right="0.7" top="0.75" bottom="0.75" header="0.3" footer="0.3"/>
  <pageSetup paperSize="258" scale="67" fitToWidth="0" orientation="landscape" r:id="rId1"/>
  <rowBreaks count="2" manualBreakCount="2">
    <brk id="19" max="16383" man="1"/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abSelected="1" view="pageBreakPreview" topLeftCell="A10" zoomScale="130" zoomScaleNormal="100" zoomScaleSheetLayoutView="130" workbookViewId="0">
      <selection activeCell="K6" sqref="K6"/>
    </sheetView>
  </sheetViews>
  <sheetFormatPr defaultRowHeight="14.25"/>
  <cols>
    <col min="1" max="1" width="31.85546875" style="63" customWidth="1"/>
    <col min="2" max="2" width="3.85546875" style="63" bestFit="1" customWidth="1"/>
    <col min="3" max="9" width="8.140625" style="63" customWidth="1"/>
    <col min="10" max="10" width="12.140625" style="63" customWidth="1"/>
    <col min="11" max="16384" width="9.140625" style="63"/>
  </cols>
  <sheetData>
    <row r="1" spans="1:10" ht="15">
      <c r="A1" s="59" t="s">
        <v>131</v>
      </c>
      <c r="B1" s="60"/>
      <c r="C1" s="60"/>
      <c r="D1" s="61"/>
      <c r="E1" s="62"/>
      <c r="F1" s="61"/>
    </row>
    <row r="2" spans="1:10" ht="42.75">
      <c r="A2" s="64" t="s">
        <v>22</v>
      </c>
      <c r="B2" s="65" t="s">
        <v>81</v>
      </c>
      <c r="C2" s="66" t="s">
        <v>158</v>
      </c>
      <c r="D2" s="67" t="s">
        <v>129</v>
      </c>
      <c r="E2" s="67" t="s">
        <v>27</v>
      </c>
      <c r="F2" s="67" t="s">
        <v>28</v>
      </c>
      <c r="G2" s="67" t="s">
        <v>29</v>
      </c>
      <c r="H2" s="67" t="s">
        <v>30</v>
      </c>
      <c r="I2" s="67" t="s">
        <v>31</v>
      </c>
      <c r="J2" s="68" t="s">
        <v>122</v>
      </c>
    </row>
    <row r="3" spans="1:10">
      <c r="A3" s="69" t="s">
        <v>33</v>
      </c>
      <c r="B3" s="70" t="s">
        <v>34</v>
      </c>
      <c r="C3" s="70">
        <v>1</v>
      </c>
      <c r="D3" s="71">
        <v>2</v>
      </c>
      <c r="E3" s="70">
        <v>3</v>
      </c>
      <c r="F3" s="71">
        <v>4</v>
      </c>
      <c r="G3" s="70">
        <v>5</v>
      </c>
      <c r="H3" s="71">
        <v>6</v>
      </c>
      <c r="I3" s="70">
        <v>7</v>
      </c>
      <c r="J3" s="72">
        <v>8</v>
      </c>
    </row>
    <row r="4" spans="1:10" ht="19.5" customHeight="1">
      <c r="A4" s="73" t="s">
        <v>199</v>
      </c>
      <c r="B4" s="71">
        <v>1</v>
      </c>
      <c r="C4" s="71">
        <f>C5+C6+C7+C8+C9+C10+C11+C12</f>
        <v>28</v>
      </c>
      <c r="D4" s="71">
        <v>3</v>
      </c>
      <c r="E4" s="71">
        <v>7</v>
      </c>
      <c r="F4" s="71">
        <v>8</v>
      </c>
      <c r="G4" s="71">
        <v>6</v>
      </c>
      <c r="H4" s="71">
        <v>3</v>
      </c>
      <c r="I4" s="72">
        <v>1</v>
      </c>
      <c r="J4" s="74"/>
    </row>
    <row r="5" spans="1:10" ht="19.5" customHeight="1">
      <c r="A5" s="75" t="s">
        <v>53</v>
      </c>
      <c r="B5" s="71">
        <v>2</v>
      </c>
      <c r="C5" s="71">
        <v>1</v>
      </c>
      <c r="D5" s="71"/>
      <c r="E5" s="71"/>
      <c r="F5" s="71">
        <v>1</v>
      </c>
      <c r="G5" s="71"/>
      <c r="H5" s="71"/>
      <c r="I5" s="72"/>
      <c r="J5" s="76"/>
    </row>
    <row r="6" spans="1:10" ht="19.5" customHeight="1">
      <c r="A6" s="77" t="s">
        <v>165</v>
      </c>
      <c r="B6" s="71">
        <v>3</v>
      </c>
      <c r="C6" s="71">
        <v>2</v>
      </c>
      <c r="D6" s="71"/>
      <c r="E6" s="71">
        <v>1</v>
      </c>
      <c r="F6" s="71">
        <v>1</v>
      </c>
      <c r="G6" s="71"/>
      <c r="H6" s="71"/>
      <c r="I6" s="72"/>
      <c r="J6" s="74"/>
    </row>
    <row r="7" spans="1:10" ht="19.5" customHeight="1">
      <c r="A7" s="75" t="s">
        <v>166</v>
      </c>
      <c r="B7" s="71">
        <v>4</v>
      </c>
      <c r="C7" s="71">
        <v>2</v>
      </c>
      <c r="D7" s="71"/>
      <c r="E7" s="71">
        <v>1</v>
      </c>
      <c r="F7" s="71">
        <v>1</v>
      </c>
      <c r="G7" s="71"/>
      <c r="H7" s="71"/>
      <c r="I7" s="72"/>
      <c r="J7" s="74"/>
    </row>
    <row r="8" spans="1:10" ht="19.5" customHeight="1">
      <c r="A8" s="75" t="s">
        <v>167</v>
      </c>
      <c r="B8" s="71">
        <v>5</v>
      </c>
      <c r="C8" s="71">
        <v>6</v>
      </c>
      <c r="D8" s="71">
        <v>1</v>
      </c>
      <c r="E8" s="71">
        <v>3</v>
      </c>
      <c r="F8" s="71">
        <v>1</v>
      </c>
      <c r="G8" s="71">
        <v>1</v>
      </c>
      <c r="H8" s="71"/>
      <c r="I8" s="72"/>
      <c r="J8" s="74"/>
    </row>
    <row r="9" spans="1:10" ht="19.5" customHeight="1">
      <c r="A9" s="77" t="s">
        <v>168</v>
      </c>
      <c r="B9" s="71">
        <v>6</v>
      </c>
      <c r="C9" s="71"/>
      <c r="D9" s="71"/>
      <c r="E9" s="71"/>
      <c r="F9" s="71"/>
      <c r="G9" s="71"/>
      <c r="H9" s="71"/>
      <c r="I9" s="72"/>
      <c r="J9" s="74"/>
    </row>
    <row r="10" spans="1:10" ht="19.5" customHeight="1">
      <c r="A10" s="75" t="s">
        <v>169</v>
      </c>
      <c r="B10" s="71">
        <v>7</v>
      </c>
      <c r="C10" s="71"/>
      <c r="D10" s="71"/>
      <c r="E10" s="71"/>
      <c r="F10" s="71"/>
      <c r="G10" s="71"/>
      <c r="H10" s="71"/>
      <c r="I10" s="72"/>
      <c r="J10" s="74"/>
    </row>
    <row r="11" spans="1:10" ht="19.5" customHeight="1">
      <c r="A11" s="77" t="s">
        <v>170</v>
      </c>
      <c r="B11" s="71">
        <v>8</v>
      </c>
      <c r="C11" s="71">
        <v>9</v>
      </c>
      <c r="D11" s="71">
        <v>1</v>
      </c>
      <c r="E11" s="71">
        <v>0</v>
      </c>
      <c r="F11" s="71">
        <v>3</v>
      </c>
      <c r="G11" s="71">
        <v>4</v>
      </c>
      <c r="H11" s="71">
        <v>1</v>
      </c>
      <c r="I11" s="72"/>
      <c r="J11" s="74"/>
    </row>
    <row r="12" spans="1:10" ht="19.5" customHeight="1">
      <c r="A12" s="75" t="s">
        <v>171</v>
      </c>
      <c r="B12" s="71">
        <v>9</v>
      </c>
      <c r="C12" s="71">
        <v>8</v>
      </c>
      <c r="D12" s="71">
        <v>1</v>
      </c>
      <c r="E12" s="71">
        <v>2</v>
      </c>
      <c r="F12" s="71">
        <v>1</v>
      </c>
      <c r="G12" s="71">
        <v>1</v>
      </c>
      <c r="H12" s="71">
        <v>2</v>
      </c>
      <c r="I12" s="72">
        <v>1</v>
      </c>
      <c r="J12" s="74">
        <v>0</v>
      </c>
    </row>
    <row r="13" spans="1:10" ht="19.5" customHeight="1">
      <c r="A13" s="78" t="s">
        <v>200</v>
      </c>
      <c r="B13" s="71">
        <v>10</v>
      </c>
      <c r="C13" s="71">
        <v>10</v>
      </c>
      <c r="D13" s="71">
        <v>1</v>
      </c>
      <c r="E13" s="71">
        <v>2</v>
      </c>
      <c r="F13" s="71">
        <v>3</v>
      </c>
      <c r="G13" s="71">
        <v>3</v>
      </c>
      <c r="H13" s="71"/>
      <c r="I13" s="72">
        <v>1</v>
      </c>
      <c r="J13" s="74">
        <v>0</v>
      </c>
    </row>
    <row r="14" spans="1:10" ht="19.5" customHeight="1">
      <c r="A14" s="79" t="s">
        <v>53</v>
      </c>
      <c r="B14" s="71">
        <v>11</v>
      </c>
      <c r="C14" s="71"/>
      <c r="D14" s="71"/>
      <c r="E14" s="71"/>
      <c r="F14" s="71"/>
      <c r="G14" s="71"/>
      <c r="H14" s="71"/>
      <c r="I14" s="72"/>
      <c r="J14" s="76"/>
    </row>
    <row r="15" spans="1:10" ht="22.5" customHeight="1">
      <c r="A15" s="80" t="s">
        <v>165</v>
      </c>
      <c r="B15" s="71">
        <v>12</v>
      </c>
      <c r="C15" s="71">
        <v>2</v>
      </c>
      <c r="D15" s="71"/>
      <c r="E15" s="71">
        <v>1</v>
      </c>
      <c r="F15" s="71">
        <v>1</v>
      </c>
      <c r="G15" s="71"/>
      <c r="H15" s="71"/>
      <c r="I15" s="72"/>
      <c r="J15" s="74"/>
    </row>
    <row r="16" spans="1:10" ht="19.5" customHeight="1">
      <c r="A16" s="79" t="s">
        <v>166</v>
      </c>
      <c r="B16" s="71">
        <v>13</v>
      </c>
      <c r="C16" s="71">
        <v>1</v>
      </c>
      <c r="D16" s="71"/>
      <c r="E16" s="71"/>
      <c r="F16" s="71">
        <v>1</v>
      </c>
      <c r="G16" s="71"/>
      <c r="H16" s="71"/>
      <c r="I16" s="72"/>
      <c r="J16" s="74"/>
    </row>
    <row r="17" spans="1:10" ht="19.5" customHeight="1">
      <c r="A17" s="79" t="s">
        <v>167</v>
      </c>
      <c r="B17" s="71">
        <v>14</v>
      </c>
      <c r="C17" s="71">
        <v>2</v>
      </c>
      <c r="D17" s="71">
        <v>1</v>
      </c>
      <c r="E17" s="71"/>
      <c r="F17" s="71"/>
      <c r="G17" s="71">
        <v>1</v>
      </c>
      <c r="H17" s="71"/>
      <c r="I17" s="72"/>
      <c r="J17" s="74"/>
    </row>
    <row r="18" spans="1:10" ht="19.5" customHeight="1">
      <c r="A18" s="80" t="s">
        <v>168</v>
      </c>
      <c r="B18" s="71">
        <v>15</v>
      </c>
      <c r="C18" s="71"/>
      <c r="D18" s="71"/>
      <c r="E18" s="71"/>
      <c r="F18" s="71"/>
      <c r="G18" s="71"/>
      <c r="H18" s="71"/>
      <c r="I18" s="72"/>
      <c r="J18" s="74"/>
    </row>
    <row r="19" spans="1:10" ht="19.5" customHeight="1">
      <c r="A19" s="79" t="s">
        <v>169</v>
      </c>
      <c r="B19" s="71">
        <v>16</v>
      </c>
      <c r="C19" s="71"/>
      <c r="D19" s="71"/>
      <c r="E19" s="71"/>
      <c r="F19" s="71"/>
      <c r="G19" s="71"/>
      <c r="H19" s="71"/>
      <c r="I19" s="72"/>
      <c r="J19" s="74"/>
    </row>
    <row r="20" spans="1:10" ht="19.5" customHeight="1">
      <c r="A20" s="80" t="s">
        <v>170</v>
      </c>
      <c r="B20" s="71">
        <v>17</v>
      </c>
      <c r="C20" s="71">
        <v>3</v>
      </c>
      <c r="D20" s="71"/>
      <c r="E20" s="71"/>
      <c r="F20" s="71">
        <v>1</v>
      </c>
      <c r="G20" s="71">
        <v>2</v>
      </c>
      <c r="H20" s="71"/>
      <c r="I20" s="72"/>
      <c r="J20" s="74"/>
    </row>
    <row r="21" spans="1:10" ht="19.5" customHeight="1">
      <c r="A21" s="79" t="s">
        <v>171</v>
      </c>
      <c r="B21" s="71">
        <v>18</v>
      </c>
      <c r="C21" s="71">
        <v>2</v>
      </c>
      <c r="D21" s="71">
        <v>0</v>
      </c>
      <c r="E21" s="71">
        <v>1</v>
      </c>
      <c r="F21" s="71"/>
      <c r="G21" s="71"/>
      <c r="H21" s="71"/>
      <c r="I21" s="72">
        <v>1</v>
      </c>
      <c r="J21" s="74">
        <v>0</v>
      </c>
    </row>
    <row r="22" spans="1:10" s="82" customFormat="1" ht="15">
      <c r="A22" s="81" t="s">
        <v>201</v>
      </c>
    </row>
  </sheetData>
  <pageMargins left="0.70866141732283505" right="0.70866141732283505" top="0.74803149606299202" bottom="0.74803149606299202" header="0.31496062992126" footer="0.31496062992126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3"/>
  <sheetViews>
    <sheetView view="pageBreakPreview" topLeftCell="C1" zoomScale="130" zoomScaleNormal="100" zoomScaleSheetLayoutView="130" workbookViewId="0">
      <selection activeCell="U32" sqref="U32"/>
    </sheetView>
  </sheetViews>
  <sheetFormatPr defaultRowHeight="12.75"/>
  <cols>
    <col min="1" max="1" width="15.140625" style="16" customWidth="1"/>
    <col min="2" max="2" width="21.5703125" style="16" customWidth="1"/>
    <col min="3" max="3" width="3.85546875" style="16" bestFit="1" customWidth="1"/>
    <col min="4" max="4" width="7.28515625" style="16" customWidth="1"/>
    <col min="5" max="5" width="8.28515625" style="16" customWidth="1"/>
    <col min="6" max="6" width="7.28515625" style="16" customWidth="1"/>
    <col min="7" max="7" width="7.5703125" style="16" customWidth="1"/>
    <col min="8" max="8" width="8" style="16" bestFit="1" customWidth="1"/>
    <col min="9" max="9" width="5.85546875" style="16" customWidth="1"/>
    <col min="10" max="10" width="8" style="16" bestFit="1" customWidth="1"/>
    <col min="11" max="11" width="7.140625" style="16" customWidth="1"/>
    <col min="12" max="12" width="8" style="16" bestFit="1" customWidth="1"/>
    <col min="13" max="16" width="7.140625" style="16" customWidth="1"/>
    <col min="17" max="17" width="9.28515625" style="16" customWidth="1"/>
    <col min="18" max="18" width="9.140625" style="16" customWidth="1"/>
    <col min="19" max="19" width="8.140625" style="16" customWidth="1"/>
    <col min="20" max="16384" width="9.140625" style="16"/>
  </cols>
  <sheetData>
    <row r="1" spans="1:14">
      <c r="A1" s="128" t="s">
        <v>180</v>
      </c>
      <c r="B1" s="128"/>
      <c r="C1" s="128"/>
      <c r="D1" s="128"/>
      <c r="E1" s="128"/>
      <c r="F1" s="128"/>
      <c r="G1" s="14"/>
      <c r="H1" s="14"/>
      <c r="I1" s="14"/>
      <c r="J1" s="14"/>
      <c r="K1" s="14"/>
      <c r="L1" s="14"/>
      <c r="M1" s="14"/>
      <c r="N1" s="14"/>
    </row>
    <row r="2" spans="1:14" ht="15" customHeight="1">
      <c r="A2" s="262" t="s">
        <v>22</v>
      </c>
      <c r="B2" s="263"/>
      <c r="C2" s="253" t="s">
        <v>81</v>
      </c>
      <c r="D2" s="253" t="s">
        <v>4</v>
      </c>
      <c r="E2" s="256" t="s">
        <v>23</v>
      </c>
      <c r="G2" s="240" t="s">
        <v>52</v>
      </c>
      <c r="H2" s="271"/>
      <c r="I2" s="271"/>
      <c r="J2" s="271"/>
      <c r="K2" s="271"/>
      <c r="L2" s="270"/>
    </row>
    <row r="3" spans="1:14" ht="15" customHeight="1">
      <c r="A3" s="264"/>
      <c r="B3" s="265"/>
      <c r="C3" s="254"/>
      <c r="D3" s="254"/>
      <c r="E3" s="257"/>
      <c r="F3" s="272" t="s">
        <v>25</v>
      </c>
      <c r="G3" s="274" t="s">
        <v>177</v>
      </c>
      <c r="H3" s="130"/>
      <c r="I3" s="256" t="s">
        <v>54</v>
      </c>
      <c r="J3" s="130"/>
      <c r="K3" s="256" t="s">
        <v>55</v>
      </c>
      <c r="L3" s="24"/>
    </row>
    <row r="4" spans="1:14">
      <c r="A4" s="242"/>
      <c r="B4" s="266"/>
      <c r="C4" s="255"/>
      <c r="D4" s="255"/>
      <c r="E4" s="258"/>
      <c r="F4" s="273"/>
      <c r="G4" s="275"/>
      <c r="H4" s="113" t="s">
        <v>25</v>
      </c>
      <c r="I4" s="258"/>
      <c r="J4" s="113" t="s">
        <v>25</v>
      </c>
      <c r="K4" s="258"/>
      <c r="L4" s="113" t="s">
        <v>25</v>
      </c>
    </row>
    <row r="5" spans="1:14">
      <c r="A5" s="267" t="s">
        <v>33</v>
      </c>
      <c r="B5" s="268"/>
      <c r="C5" s="112" t="s">
        <v>34</v>
      </c>
      <c r="D5" s="112" t="s">
        <v>112</v>
      </c>
      <c r="E5" s="112">
        <v>1</v>
      </c>
      <c r="F5" s="116">
        <v>2</v>
      </c>
      <c r="G5" s="112">
        <v>3</v>
      </c>
      <c r="H5" s="116">
        <v>4</v>
      </c>
      <c r="I5" s="112">
        <v>5</v>
      </c>
      <c r="J5" s="116">
        <v>6</v>
      </c>
      <c r="K5" s="112">
        <v>7</v>
      </c>
      <c r="L5" s="117">
        <v>8</v>
      </c>
    </row>
    <row r="6" spans="1:14" ht="26.25" customHeight="1">
      <c r="A6" s="238" t="s">
        <v>217</v>
      </c>
      <c r="B6" s="269"/>
      <c r="C6" s="112">
        <v>1</v>
      </c>
      <c r="D6" s="112"/>
      <c r="E6" s="136">
        <f>G6+I6+K6</f>
        <v>135</v>
      </c>
      <c r="F6" s="136">
        <f>H6+J6+L6</f>
        <v>50</v>
      </c>
      <c r="G6" s="136">
        <f t="shared" ref="G6:H6" si="0">G7+G8+G9+G10+G11+G12+G13+G14+G15+G16+G17+G20+G21+G22+G23+G24</f>
        <v>8</v>
      </c>
      <c r="H6" s="136">
        <f t="shared" si="0"/>
        <v>1</v>
      </c>
      <c r="I6" s="136">
        <f>SUM(I7:I24)</f>
        <v>34</v>
      </c>
      <c r="J6" s="136">
        <f t="shared" ref="J6:L6" si="1">SUM(J7:J24)</f>
        <v>12</v>
      </c>
      <c r="K6" s="136">
        <f t="shared" si="1"/>
        <v>93</v>
      </c>
      <c r="L6" s="136">
        <f t="shared" si="1"/>
        <v>37</v>
      </c>
    </row>
    <row r="7" spans="1:14">
      <c r="A7" s="137" t="s">
        <v>103</v>
      </c>
      <c r="B7" s="114"/>
      <c r="C7" s="112">
        <v>2</v>
      </c>
      <c r="D7" s="112">
        <v>31002</v>
      </c>
      <c r="E7" s="112">
        <f>G7+I7+K7</f>
        <v>30</v>
      </c>
      <c r="F7" s="112">
        <f>H7+J7+L7</f>
        <v>12</v>
      </c>
      <c r="G7" s="112">
        <v>0</v>
      </c>
      <c r="H7" s="112">
        <v>0</v>
      </c>
      <c r="I7" s="112">
        <v>0</v>
      </c>
      <c r="J7" s="112">
        <v>0</v>
      </c>
      <c r="K7" s="112">
        <v>30</v>
      </c>
      <c r="L7" s="113">
        <v>12</v>
      </c>
    </row>
    <row r="8" spans="1:14">
      <c r="A8" s="137" t="s">
        <v>102</v>
      </c>
      <c r="B8" s="114"/>
      <c r="C8" s="112">
        <v>3</v>
      </c>
      <c r="D8" s="112">
        <v>28002</v>
      </c>
      <c r="E8" s="112">
        <f t="shared" ref="E8:F23" si="2">G8+I8+K8</f>
        <v>30</v>
      </c>
      <c r="F8" s="112">
        <f t="shared" si="2"/>
        <v>12</v>
      </c>
      <c r="G8" s="112">
        <v>0</v>
      </c>
      <c r="H8" s="112">
        <v>0</v>
      </c>
      <c r="I8" s="112">
        <v>0</v>
      </c>
      <c r="J8" s="112">
        <v>0</v>
      </c>
      <c r="K8" s="112">
        <v>30</v>
      </c>
      <c r="L8" s="113">
        <v>12</v>
      </c>
    </row>
    <row r="9" spans="1:14">
      <c r="A9" s="137" t="s">
        <v>43</v>
      </c>
      <c r="B9" s="138"/>
      <c r="C9" s="112">
        <v>4</v>
      </c>
      <c r="D9" s="112">
        <v>76001</v>
      </c>
      <c r="E9" s="112">
        <f t="shared" si="2"/>
        <v>0</v>
      </c>
      <c r="F9" s="112">
        <f t="shared" si="2"/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3">
        <v>0</v>
      </c>
    </row>
    <row r="10" spans="1:14">
      <c r="A10" s="137" t="s">
        <v>45</v>
      </c>
      <c r="B10" s="139"/>
      <c r="C10" s="112">
        <v>5</v>
      </c>
      <c r="D10" s="112">
        <v>39002</v>
      </c>
      <c r="E10" s="112">
        <f t="shared" si="2"/>
        <v>0</v>
      </c>
      <c r="F10" s="112">
        <f t="shared" si="2"/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3">
        <v>0</v>
      </c>
    </row>
    <row r="11" spans="1:14">
      <c r="A11" s="137" t="s">
        <v>136</v>
      </c>
      <c r="B11" s="138"/>
      <c r="C11" s="112">
        <v>6</v>
      </c>
      <c r="D11" s="112">
        <v>11000</v>
      </c>
      <c r="E11" s="112">
        <f t="shared" si="2"/>
        <v>25</v>
      </c>
      <c r="F11" s="112">
        <f t="shared" si="2"/>
        <v>10</v>
      </c>
      <c r="G11" s="112">
        <v>3</v>
      </c>
      <c r="H11" s="112">
        <v>0</v>
      </c>
      <c r="I11" s="112">
        <v>10</v>
      </c>
      <c r="J11" s="112">
        <v>4</v>
      </c>
      <c r="K11" s="112">
        <v>12</v>
      </c>
      <c r="L11" s="113">
        <v>6</v>
      </c>
    </row>
    <row r="12" spans="1:14">
      <c r="A12" s="137" t="s">
        <v>137</v>
      </c>
      <c r="B12" s="138"/>
      <c r="C12" s="112">
        <v>7</v>
      </c>
      <c r="D12" s="112">
        <v>14000</v>
      </c>
      <c r="E12" s="112">
        <f t="shared" si="2"/>
        <v>30</v>
      </c>
      <c r="F12" s="112">
        <f t="shared" si="2"/>
        <v>11</v>
      </c>
      <c r="G12" s="112">
        <v>3</v>
      </c>
      <c r="H12" s="112">
        <v>0</v>
      </c>
      <c r="I12" s="112">
        <v>15</v>
      </c>
      <c r="J12" s="112">
        <v>6</v>
      </c>
      <c r="K12" s="112">
        <v>12</v>
      </c>
      <c r="L12" s="113">
        <v>5</v>
      </c>
    </row>
    <row r="13" spans="1:14">
      <c r="A13" s="137" t="s">
        <v>138</v>
      </c>
      <c r="B13" s="138"/>
      <c r="C13" s="112">
        <v>8</v>
      </c>
      <c r="D13" s="112">
        <v>21002</v>
      </c>
      <c r="E13" s="112">
        <f t="shared" si="2"/>
        <v>0</v>
      </c>
      <c r="F13" s="112">
        <f t="shared" si="2"/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3">
        <v>0</v>
      </c>
    </row>
    <row r="14" spans="1:14">
      <c r="A14" s="137" t="s">
        <v>100</v>
      </c>
      <c r="B14" s="138"/>
      <c r="C14" s="112">
        <v>9</v>
      </c>
      <c r="D14" s="112">
        <v>19002</v>
      </c>
      <c r="E14" s="112">
        <f t="shared" si="2"/>
        <v>0</v>
      </c>
      <c r="F14" s="112">
        <f t="shared" si="2"/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3">
        <v>0</v>
      </c>
    </row>
    <row r="15" spans="1:14">
      <c r="A15" s="137" t="s">
        <v>107</v>
      </c>
      <c r="B15" s="138"/>
      <c r="C15" s="112">
        <v>10</v>
      </c>
      <c r="D15" s="112">
        <v>81001</v>
      </c>
      <c r="E15" s="112">
        <f t="shared" si="2"/>
        <v>0</v>
      </c>
      <c r="F15" s="112">
        <f t="shared" si="2"/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3">
        <v>0</v>
      </c>
    </row>
    <row r="16" spans="1:14">
      <c r="A16" s="137" t="s">
        <v>139</v>
      </c>
      <c r="B16" s="138"/>
      <c r="C16" s="112">
        <v>11</v>
      </c>
      <c r="D16" s="112">
        <v>72001</v>
      </c>
      <c r="E16" s="112">
        <f t="shared" si="2"/>
        <v>0</v>
      </c>
      <c r="F16" s="112">
        <f t="shared" si="2"/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3">
        <v>0</v>
      </c>
    </row>
    <row r="17" spans="1:20">
      <c r="A17" s="137" t="s">
        <v>108</v>
      </c>
      <c r="B17" s="138"/>
      <c r="C17" s="112">
        <v>12</v>
      </c>
      <c r="D17" s="112">
        <v>83002</v>
      </c>
      <c r="E17" s="112">
        <f t="shared" si="2"/>
        <v>0</v>
      </c>
      <c r="F17" s="112">
        <f t="shared" si="2"/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3">
        <v>0</v>
      </c>
    </row>
    <row r="18" spans="1:20">
      <c r="A18" s="137" t="s">
        <v>140</v>
      </c>
      <c r="B18" s="138"/>
      <c r="C18" s="112">
        <v>13</v>
      </c>
      <c r="D18" s="112">
        <v>86000</v>
      </c>
      <c r="E18" s="112">
        <f t="shared" si="2"/>
        <v>0</v>
      </c>
      <c r="F18" s="112">
        <f t="shared" si="2"/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3">
        <v>0</v>
      </c>
    </row>
    <row r="19" spans="1:20">
      <c r="A19" s="137" t="s">
        <v>109</v>
      </c>
      <c r="B19" s="138"/>
      <c r="C19" s="112">
        <v>14</v>
      </c>
      <c r="D19" s="112">
        <v>90002</v>
      </c>
      <c r="E19" s="112">
        <f t="shared" si="2"/>
        <v>0</v>
      </c>
      <c r="F19" s="112">
        <f t="shared" si="2"/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3">
        <v>0</v>
      </c>
    </row>
    <row r="20" spans="1:20">
      <c r="A20" s="137" t="s">
        <v>141</v>
      </c>
      <c r="B20" s="138"/>
      <c r="C20" s="112">
        <v>15</v>
      </c>
      <c r="D20" s="112">
        <v>40002</v>
      </c>
      <c r="E20" s="112">
        <f t="shared" si="2"/>
        <v>10</v>
      </c>
      <c r="F20" s="112">
        <f t="shared" si="2"/>
        <v>5</v>
      </c>
      <c r="G20" s="112">
        <v>2</v>
      </c>
      <c r="H20" s="112">
        <v>1</v>
      </c>
      <c r="I20" s="112">
        <v>4</v>
      </c>
      <c r="J20" s="112">
        <v>2</v>
      </c>
      <c r="K20" s="112">
        <v>4</v>
      </c>
      <c r="L20" s="113">
        <v>2</v>
      </c>
    </row>
    <row r="21" spans="1:20">
      <c r="A21" s="137" t="s">
        <v>142</v>
      </c>
      <c r="B21" s="138"/>
      <c r="C21" s="112">
        <v>16</v>
      </c>
      <c r="D21" s="112">
        <v>74001</v>
      </c>
      <c r="E21" s="112">
        <f t="shared" si="2"/>
        <v>0</v>
      </c>
      <c r="F21" s="112">
        <f t="shared" si="2"/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3">
        <v>0</v>
      </c>
    </row>
    <row r="22" spans="1:20" ht="15" customHeight="1">
      <c r="A22" s="259" t="s">
        <v>56</v>
      </c>
      <c r="B22" s="15" t="s">
        <v>202</v>
      </c>
      <c r="C22" s="112">
        <v>17</v>
      </c>
      <c r="D22" s="112"/>
      <c r="E22" s="112">
        <f t="shared" si="2"/>
        <v>10</v>
      </c>
      <c r="F22" s="112">
        <f t="shared" si="2"/>
        <v>0</v>
      </c>
      <c r="G22" s="112">
        <v>0</v>
      </c>
      <c r="H22" s="112">
        <v>0</v>
      </c>
      <c r="I22" s="112">
        <v>5</v>
      </c>
      <c r="J22" s="112">
        <v>0</v>
      </c>
      <c r="K22" s="112">
        <v>5</v>
      </c>
      <c r="L22" s="113">
        <v>0</v>
      </c>
    </row>
    <row r="23" spans="1:20">
      <c r="A23" s="260"/>
      <c r="B23" s="15" t="s">
        <v>57</v>
      </c>
      <c r="C23" s="112">
        <v>18</v>
      </c>
      <c r="D23" s="112"/>
      <c r="E23" s="112">
        <f t="shared" si="2"/>
        <v>0</v>
      </c>
      <c r="F23" s="112">
        <f t="shared" si="2"/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3">
        <v>0</v>
      </c>
    </row>
    <row r="24" spans="1:20">
      <c r="A24" s="261"/>
      <c r="B24" s="15" t="s">
        <v>58</v>
      </c>
      <c r="C24" s="112">
        <v>19</v>
      </c>
      <c r="D24" s="112"/>
      <c r="E24" s="112">
        <f t="shared" ref="E24:F24" si="3">G24+I24+K24</f>
        <v>0</v>
      </c>
      <c r="F24" s="112">
        <f t="shared" si="3"/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3">
        <v>0</v>
      </c>
    </row>
    <row r="25" spans="1:20">
      <c r="A25" s="23" t="s">
        <v>218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20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17" customFormat="1" ht="19.5" customHeight="1">
      <c r="A27" s="140" t="s">
        <v>179</v>
      </c>
      <c r="B27" s="140"/>
      <c r="C27" s="140"/>
      <c r="D27" s="140"/>
      <c r="E27" s="140"/>
      <c r="F27" s="14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20" ht="15" customHeight="1">
      <c r="A28" s="262" t="s">
        <v>22</v>
      </c>
      <c r="B28" s="263"/>
      <c r="C28" s="253" t="s">
        <v>81</v>
      </c>
      <c r="D28" s="253" t="s">
        <v>4</v>
      </c>
      <c r="E28" s="256" t="s">
        <v>23</v>
      </c>
      <c r="G28" s="241" t="s">
        <v>24</v>
      </c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</row>
    <row r="29" spans="1:20" ht="18" customHeight="1">
      <c r="A29" s="264"/>
      <c r="B29" s="265"/>
      <c r="C29" s="254"/>
      <c r="D29" s="254"/>
      <c r="E29" s="257"/>
      <c r="F29" s="241" t="s">
        <v>25</v>
      </c>
      <c r="G29" s="256" t="s">
        <v>129</v>
      </c>
      <c r="H29" s="130"/>
      <c r="I29" s="256" t="s">
        <v>27</v>
      </c>
      <c r="J29" s="130"/>
      <c r="K29" s="256" t="s">
        <v>28</v>
      </c>
      <c r="L29" s="130"/>
      <c r="M29" s="256" t="s">
        <v>29</v>
      </c>
      <c r="N29" s="130"/>
      <c r="O29" s="256" t="s">
        <v>30</v>
      </c>
      <c r="P29" s="130"/>
      <c r="Q29" s="274" t="s">
        <v>176</v>
      </c>
      <c r="R29" s="24"/>
    </row>
    <row r="30" spans="1:20" ht="20.25" customHeight="1">
      <c r="A30" s="242"/>
      <c r="B30" s="266"/>
      <c r="C30" s="255"/>
      <c r="D30" s="255"/>
      <c r="E30" s="258"/>
      <c r="F30" s="241"/>
      <c r="G30" s="258"/>
      <c r="H30" s="113" t="s">
        <v>25</v>
      </c>
      <c r="I30" s="258"/>
      <c r="J30" s="113" t="s">
        <v>25</v>
      </c>
      <c r="K30" s="258"/>
      <c r="L30" s="113" t="s">
        <v>25</v>
      </c>
      <c r="M30" s="258"/>
      <c r="N30" s="113" t="s">
        <v>25</v>
      </c>
      <c r="O30" s="258"/>
      <c r="P30" s="113" t="s">
        <v>25</v>
      </c>
      <c r="Q30" s="275"/>
      <c r="R30" s="113" t="s">
        <v>25</v>
      </c>
    </row>
    <row r="31" spans="1:20">
      <c r="A31" s="240" t="s">
        <v>33</v>
      </c>
      <c r="B31" s="270"/>
      <c r="C31" s="112" t="s">
        <v>34</v>
      </c>
      <c r="D31" s="112"/>
      <c r="E31" s="112">
        <v>1</v>
      </c>
      <c r="F31" s="112">
        <v>2</v>
      </c>
      <c r="G31" s="112">
        <v>3</v>
      </c>
      <c r="H31" s="112">
        <v>4</v>
      </c>
      <c r="I31" s="112">
        <v>5</v>
      </c>
      <c r="J31" s="112">
        <v>6</v>
      </c>
      <c r="K31" s="112">
        <v>7</v>
      </c>
      <c r="L31" s="112">
        <v>8</v>
      </c>
      <c r="M31" s="112">
        <v>9</v>
      </c>
      <c r="N31" s="112">
        <v>10</v>
      </c>
      <c r="O31" s="112">
        <v>11</v>
      </c>
      <c r="P31" s="112">
        <v>12</v>
      </c>
      <c r="Q31" s="113">
        <v>13</v>
      </c>
      <c r="R31" s="113">
        <v>14</v>
      </c>
    </row>
    <row r="32" spans="1:20" ht="25.5" customHeight="1">
      <c r="A32" s="238" t="s">
        <v>219</v>
      </c>
      <c r="B32" s="269"/>
      <c r="C32" s="112">
        <v>1</v>
      </c>
      <c r="D32" s="112"/>
      <c r="E32" s="112">
        <f>G32+I32+K32+M32+O32+Q32</f>
        <v>6</v>
      </c>
      <c r="F32" s="112">
        <v>2</v>
      </c>
      <c r="G32" s="112">
        <v>1</v>
      </c>
      <c r="H32" s="112">
        <v>1</v>
      </c>
      <c r="I32" s="112">
        <v>3</v>
      </c>
      <c r="J32" s="112">
        <v>0</v>
      </c>
      <c r="K32" s="112">
        <v>1</v>
      </c>
      <c r="L32" s="112">
        <v>0</v>
      </c>
      <c r="M32" s="112">
        <v>1</v>
      </c>
      <c r="N32" s="112">
        <v>1</v>
      </c>
      <c r="O32" s="112">
        <v>0</v>
      </c>
      <c r="P32" s="112">
        <v>0</v>
      </c>
      <c r="Q32" s="113">
        <v>0</v>
      </c>
      <c r="R32" s="113">
        <v>0</v>
      </c>
    </row>
    <row r="33" spans="1:19">
      <c r="A33" s="137" t="s">
        <v>103</v>
      </c>
      <c r="B33" s="114"/>
      <c r="C33" s="112">
        <v>2</v>
      </c>
      <c r="D33" s="112">
        <v>31002</v>
      </c>
      <c r="E33" s="112">
        <v>1</v>
      </c>
      <c r="F33" s="116">
        <v>0</v>
      </c>
      <c r="G33" s="112">
        <v>0</v>
      </c>
      <c r="H33" s="112">
        <v>0</v>
      </c>
      <c r="I33" s="112">
        <v>1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3">
        <v>0</v>
      </c>
    </row>
    <row r="34" spans="1:19">
      <c r="A34" s="137" t="s">
        <v>102</v>
      </c>
      <c r="B34" s="114"/>
      <c r="C34" s="112">
        <v>3</v>
      </c>
      <c r="D34" s="112">
        <v>28002</v>
      </c>
      <c r="E34" s="112"/>
      <c r="F34" s="116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</row>
    <row r="35" spans="1:19">
      <c r="A35" s="137" t="s">
        <v>43</v>
      </c>
      <c r="B35" s="138"/>
      <c r="C35" s="112">
        <v>4</v>
      </c>
      <c r="D35" s="112">
        <v>76001</v>
      </c>
      <c r="E35" s="112"/>
      <c r="F35" s="116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3"/>
    </row>
    <row r="36" spans="1:19">
      <c r="A36" s="137" t="s">
        <v>45</v>
      </c>
      <c r="B36" s="139"/>
      <c r="C36" s="112">
        <v>5</v>
      </c>
      <c r="D36" s="112">
        <v>39002</v>
      </c>
      <c r="E36" s="112"/>
      <c r="F36" s="116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3"/>
    </row>
    <row r="37" spans="1:19">
      <c r="A37" s="137" t="s">
        <v>136</v>
      </c>
      <c r="B37" s="138"/>
      <c r="C37" s="112">
        <v>6</v>
      </c>
      <c r="D37" s="112">
        <v>11000</v>
      </c>
      <c r="E37" s="112"/>
      <c r="F37" s="116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3"/>
    </row>
    <row r="38" spans="1:19">
      <c r="A38" s="137" t="s">
        <v>137</v>
      </c>
      <c r="B38" s="138"/>
      <c r="C38" s="112">
        <v>7</v>
      </c>
      <c r="D38" s="112">
        <v>14000</v>
      </c>
      <c r="E38" s="112">
        <v>2</v>
      </c>
      <c r="F38" s="116">
        <v>1</v>
      </c>
      <c r="G38" s="112">
        <v>1</v>
      </c>
      <c r="H38" s="112">
        <v>1</v>
      </c>
      <c r="I38" s="112"/>
      <c r="J38" s="112"/>
      <c r="K38" s="112">
        <v>1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3">
        <v>0</v>
      </c>
    </row>
    <row r="39" spans="1:19">
      <c r="A39" s="137" t="s">
        <v>138</v>
      </c>
      <c r="B39" s="138"/>
      <c r="C39" s="112">
        <v>8</v>
      </c>
      <c r="D39" s="112">
        <v>21002</v>
      </c>
      <c r="E39" s="112"/>
      <c r="F39" s="116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3"/>
    </row>
    <row r="40" spans="1:19">
      <c r="A40" s="137" t="s">
        <v>100</v>
      </c>
      <c r="B40" s="138"/>
      <c r="C40" s="112">
        <v>9</v>
      </c>
      <c r="D40" s="112">
        <v>19002</v>
      </c>
      <c r="E40" s="112"/>
      <c r="F40" s="116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3"/>
    </row>
    <row r="41" spans="1:19">
      <c r="A41" s="137" t="s">
        <v>107</v>
      </c>
      <c r="B41" s="138"/>
      <c r="C41" s="112">
        <v>10</v>
      </c>
      <c r="D41" s="112">
        <v>81001</v>
      </c>
      <c r="E41" s="112"/>
      <c r="F41" s="116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3"/>
    </row>
    <row r="42" spans="1:19">
      <c r="A42" s="137" t="s">
        <v>139</v>
      </c>
      <c r="B42" s="138"/>
      <c r="C42" s="112">
        <v>11</v>
      </c>
      <c r="D42" s="112">
        <v>72001</v>
      </c>
      <c r="E42" s="112"/>
      <c r="F42" s="116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3"/>
    </row>
    <row r="43" spans="1:19">
      <c r="A43" s="137" t="s">
        <v>108</v>
      </c>
      <c r="B43" s="138"/>
      <c r="C43" s="112">
        <v>12</v>
      </c>
      <c r="D43" s="112">
        <v>83002</v>
      </c>
      <c r="E43" s="112"/>
      <c r="F43" s="116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3"/>
    </row>
    <row r="44" spans="1:19">
      <c r="A44" s="137" t="s">
        <v>140</v>
      </c>
      <c r="B44" s="138"/>
      <c r="C44" s="112">
        <v>13</v>
      </c>
      <c r="D44" s="112">
        <v>86000</v>
      </c>
      <c r="E44" s="112"/>
      <c r="F44" s="116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3"/>
    </row>
    <row r="45" spans="1:19">
      <c r="A45" s="137" t="s">
        <v>109</v>
      </c>
      <c r="B45" s="138"/>
      <c r="C45" s="112">
        <v>14</v>
      </c>
      <c r="D45" s="112">
        <v>90002</v>
      </c>
      <c r="E45" s="112"/>
      <c r="F45" s="116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3"/>
    </row>
    <row r="46" spans="1:19">
      <c r="A46" s="137" t="s">
        <v>141</v>
      </c>
      <c r="B46" s="138"/>
      <c r="C46" s="112">
        <v>15</v>
      </c>
      <c r="D46" s="112">
        <v>40002</v>
      </c>
      <c r="E46" s="112"/>
      <c r="F46" s="116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3"/>
    </row>
    <row r="47" spans="1:19">
      <c r="A47" s="137" t="s">
        <v>142</v>
      </c>
      <c r="B47" s="138"/>
      <c r="C47" s="112">
        <v>16</v>
      </c>
      <c r="D47" s="112">
        <v>74001</v>
      </c>
      <c r="E47" s="112"/>
      <c r="F47" s="116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3"/>
    </row>
    <row r="48" spans="1:19">
      <c r="A48" s="259" t="s">
        <v>56</v>
      </c>
      <c r="B48" s="15" t="s">
        <v>202</v>
      </c>
      <c r="C48" s="112">
        <v>17</v>
      </c>
      <c r="D48" s="112"/>
      <c r="E48" s="112">
        <v>1</v>
      </c>
      <c r="F48" s="112">
        <v>0</v>
      </c>
      <c r="G48" s="112">
        <v>0</v>
      </c>
      <c r="H48" s="112">
        <v>0</v>
      </c>
      <c r="I48" s="112">
        <v>1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  <c r="Q48" s="113">
        <v>0</v>
      </c>
      <c r="R48" s="113">
        <v>0</v>
      </c>
      <c r="S48" s="16">
        <v>0</v>
      </c>
    </row>
    <row r="49" spans="1:18">
      <c r="A49" s="260"/>
      <c r="B49" s="15" t="s">
        <v>203</v>
      </c>
      <c r="C49" s="112">
        <v>18</v>
      </c>
      <c r="D49" s="112"/>
      <c r="E49" s="112">
        <v>1</v>
      </c>
      <c r="F49" s="112">
        <v>1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1</v>
      </c>
      <c r="N49" s="112">
        <v>1</v>
      </c>
      <c r="O49" s="112">
        <v>0</v>
      </c>
      <c r="P49" s="112">
        <v>0</v>
      </c>
      <c r="Q49" s="113">
        <v>0</v>
      </c>
      <c r="R49" s="113">
        <v>0</v>
      </c>
    </row>
    <row r="50" spans="1:18">
      <c r="A50" s="261"/>
      <c r="B50" s="15" t="s">
        <v>204</v>
      </c>
      <c r="C50" s="112">
        <v>19</v>
      </c>
      <c r="D50" s="112"/>
      <c r="E50" s="112">
        <v>1</v>
      </c>
      <c r="F50" s="112">
        <v>0</v>
      </c>
      <c r="G50" s="112">
        <v>0</v>
      </c>
      <c r="H50" s="112">
        <v>0</v>
      </c>
      <c r="I50" s="112">
        <v>1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  <c r="Q50" s="113">
        <v>0</v>
      </c>
      <c r="R50" s="113">
        <v>0</v>
      </c>
    </row>
    <row r="51" spans="1:18">
      <c r="A51" s="23" t="s">
        <v>220</v>
      </c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3"/>
    </row>
    <row r="52" spans="1:18" ht="21" customHeight="1"/>
    <row r="53" spans="1:18" ht="15" customHeight="1"/>
    <row r="54" spans="1:18" ht="22.5" customHeight="1"/>
    <row r="57" spans="1:18" ht="15" customHeight="1"/>
    <row r="58" spans="1:18" ht="15" customHeight="1"/>
    <row r="59" spans="1:18" ht="15" customHeight="1"/>
    <row r="60" spans="1:18" ht="15" customHeight="1"/>
    <row r="61" spans="1:18" ht="15" customHeight="1"/>
    <row r="62" spans="1:18" ht="20.25" customHeight="1"/>
    <row r="65" ht="15" customHeight="1"/>
    <row r="66" ht="26.2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</sheetData>
  <mergeCells count="27">
    <mergeCell ref="G29:G30"/>
    <mergeCell ref="F29:F30"/>
    <mergeCell ref="I29:I30"/>
    <mergeCell ref="G2:L2"/>
    <mergeCell ref="K29:K30"/>
    <mergeCell ref="F3:F4"/>
    <mergeCell ref="G28:R28"/>
    <mergeCell ref="G3:G4"/>
    <mergeCell ref="I3:I4"/>
    <mergeCell ref="K3:K4"/>
    <mergeCell ref="M29:M30"/>
    <mergeCell ref="O29:O30"/>
    <mergeCell ref="Q29:Q30"/>
    <mergeCell ref="C2:C4"/>
    <mergeCell ref="E2:E4"/>
    <mergeCell ref="C28:C30"/>
    <mergeCell ref="E28:E30"/>
    <mergeCell ref="A48:A50"/>
    <mergeCell ref="A2:B4"/>
    <mergeCell ref="A28:B30"/>
    <mergeCell ref="A5:B5"/>
    <mergeCell ref="A6:B6"/>
    <mergeCell ref="A31:B31"/>
    <mergeCell ref="A32:B32"/>
    <mergeCell ref="A22:A24"/>
    <mergeCell ref="D2:D4"/>
    <mergeCell ref="D28:D30"/>
  </mergeCells>
  <printOptions horizontalCentered="1"/>
  <pageMargins left="0.7" right="0.7" top="0.75" bottom="0.75" header="0.3" footer="0.3"/>
  <pageSetup paperSize="9" scale="71" orientation="landscape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zoomScaleNormal="100" zoomScaleSheetLayoutView="73" workbookViewId="0">
      <selection activeCell="G43" sqref="G43"/>
    </sheetView>
  </sheetViews>
  <sheetFormatPr defaultRowHeight="12.75"/>
  <cols>
    <col min="1" max="1" width="39.5703125" style="2" customWidth="1"/>
    <col min="2" max="2" width="3.85546875" style="2" bestFit="1" customWidth="1"/>
    <col min="3" max="3" width="10.5703125" style="2" customWidth="1"/>
    <col min="4" max="4" width="12.140625" style="2" customWidth="1"/>
    <col min="5" max="5" width="11.7109375" style="2" customWidth="1"/>
    <col min="6" max="6" width="6.42578125" style="2" customWidth="1"/>
    <col min="7" max="7" width="7.42578125" style="2" customWidth="1"/>
    <col min="8" max="8" width="5.85546875" style="2" customWidth="1"/>
    <col min="9" max="10" width="7.42578125" style="2" customWidth="1"/>
    <col min="11" max="11" width="7.7109375" style="2" customWidth="1"/>
    <col min="12" max="12" width="6.5703125" style="2" customWidth="1"/>
    <col min="13" max="13" width="7.85546875" style="2" customWidth="1"/>
    <col min="14" max="14" width="7" style="2" customWidth="1"/>
    <col min="15" max="15" width="8.5703125" style="2" customWidth="1"/>
    <col min="16" max="16" width="7.85546875" style="2" customWidth="1"/>
    <col min="17" max="17" width="8.5703125" style="2" customWidth="1"/>
    <col min="18" max="16384" width="9.140625" style="2"/>
  </cols>
  <sheetData>
    <row r="1" spans="1:13">
      <c r="A1" s="13" t="s">
        <v>178</v>
      </c>
      <c r="B1" s="13"/>
      <c r="C1" s="13"/>
      <c r="D1" s="13"/>
      <c r="E1" s="13"/>
      <c r="F1" s="13"/>
      <c r="G1" s="13"/>
      <c r="H1" s="13"/>
    </row>
    <row r="2" spans="1:13" ht="15" customHeight="1">
      <c r="A2" s="290" t="s">
        <v>22</v>
      </c>
      <c r="B2" s="253" t="s">
        <v>81</v>
      </c>
      <c r="C2" s="287" t="s">
        <v>130</v>
      </c>
      <c r="D2" s="280" t="s">
        <v>174</v>
      </c>
      <c r="E2" s="6"/>
      <c r="F2" s="241" t="s">
        <v>173</v>
      </c>
      <c r="G2" s="241"/>
      <c r="H2" s="241"/>
      <c r="I2" s="241"/>
      <c r="J2" s="241"/>
      <c r="K2" s="241"/>
      <c r="L2" s="241"/>
      <c r="M2" s="241"/>
    </row>
    <row r="3" spans="1:13" ht="11.25" customHeight="1">
      <c r="A3" s="291"/>
      <c r="B3" s="254"/>
      <c r="C3" s="288"/>
      <c r="D3" s="282"/>
      <c r="E3" s="253" t="s">
        <v>25</v>
      </c>
      <c r="F3" s="274" t="s">
        <v>23</v>
      </c>
      <c r="G3" s="118"/>
      <c r="H3" s="274" t="s">
        <v>77</v>
      </c>
      <c r="I3" s="118"/>
      <c r="J3" s="274" t="s">
        <v>78</v>
      </c>
      <c r="K3" s="118"/>
      <c r="L3" s="274" t="s">
        <v>79</v>
      </c>
      <c r="M3" s="118"/>
    </row>
    <row r="4" spans="1:13" ht="19.5" customHeight="1">
      <c r="A4" s="292"/>
      <c r="B4" s="255"/>
      <c r="C4" s="289"/>
      <c r="D4" s="281"/>
      <c r="E4" s="255"/>
      <c r="F4" s="273"/>
      <c r="G4" s="116" t="s">
        <v>123</v>
      </c>
      <c r="H4" s="273"/>
      <c r="I4" s="116" t="s">
        <v>123</v>
      </c>
      <c r="J4" s="275"/>
      <c r="K4" s="116" t="s">
        <v>123</v>
      </c>
      <c r="L4" s="275"/>
      <c r="M4" s="117" t="s">
        <v>123</v>
      </c>
    </row>
    <row r="5" spans="1:13">
      <c r="A5" s="121" t="s">
        <v>33</v>
      </c>
      <c r="B5" s="112" t="s">
        <v>34</v>
      </c>
      <c r="C5" s="112">
        <v>1</v>
      </c>
      <c r="D5" s="112">
        <v>2</v>
      </c>
      <c r="E5" s="112">
        <v>3</v>
      </c>
      <c r="F5" s="112">
        <v>4</v>
      </c>
      <c r="G5" s="112">
        <v>5</v>
      </c>
      <c r="H5" s="112">
        <v>6</v>
      </c>
      <c r="I5" s="112">
        <v>7</v>
      </c>
      <c r="J5" s="112">
        <v>8</v>
      </c>
      <c r="K5" s="112">
        <v>9</v>
      </c>
      <c r="L5" s="112">
        <v>10</v>
      </c>
      <c r="M5" s="113">
        <v>11</v>
      </c>
    </row>
    <row r="6" spans="1:13" ht="16.5" customHeight="1">
      <c r="A6" s="122" t="s">
        <v>211</v>
      </c>
      <c r="B6" s="116">
        <v>1</v>
      </c>
      <c r="C6" s="116">
        <v>8</v>
      </c>
      <c r="D6" s="123">
        <f>D7+D8+D9+D10+D11</f>
        <v>138</v>
      </c>
      <c r="E6" s="123">
        <f>E7+E8+E9+E10+E11</f>
        <v>70</v>
      </c>
      <c r="F6" s="123">
        <f>H6+J6+L6</f>
        <v>81</v>
      </c>
      <c r="G6" s="123">
        <f>I6+K6+M6</f>
        <v>28</v>
      </c>
      <c r="H6" s="123">
        <v>28</v>
      </c>
      <c r="I6" s="123">
        <v>15</v>
      </c>
      <c r="J6" s="123">
        <v>36</v>
      </c>
      <c r="K6" s="123">
        <v>11</v>
      </c>
      <c r="L6" s="123">
        <v>17</v>
      </c>
      <c r="M6" s="124">
        <v>2</v>
      </c>
    </row>
    <row r="7" spans="1:13" ht="16.5" customHeight="1">
      <c r="A7" s="125" t="s">
        <v>124</v>
      </c>
      <c r="B7" s="116">
        <v>2</v>
      </c>
      <c r="C7" s="116">
        <v>1</v>
      </c>
      <c r="D7" s="123">
        <v>1</v>
      </c>
      <c r="E7" s="123">
        <v>0</v>
      </c>
      <c r="F7" s="123">
        <f t="shared" ref="F7:M11" si="0">H7+J7+L7</f>
        <v>1</v>
      </c>
      <c r="G7" s="123">
        <f t="shared" si="0"/>
        <v>0</v>
      </c>
      <c r="H7" s="123">
        <v>1</v>
      </c>
      <c r="I7" s="123">
        <v>0</v>
      </c>
      <c r="J7" s="123">
        <v>0</v>
      </c>
      <c r="K7" s="123">
        <v>0</v>
      </c>
      <c r="L7" s="123">
        <v>0</v>
      </c>
      <c r="M7" s="126">
        <v>0</v>
      </c>
    </row>
    <row r="8" spans="1:13" ht="16.5" customHeight="1">
      <c r="A8" s="125" t="s">
        <v>125</v>
      </c>
      <c r="B8" s="116">
        <v>3</v>
      </c>
      <c r="C8" s="116">
        <v>5</v>
      </c>
      <c r="D8" s="123">
        <v>89</v>
      </c>
      <c r="E8" s="123">
        <v>40</v>
      </c>
      <c r="F8" s="123">
        <f t="shared" si="0"/>
        <v>52</v>
      </c>
      <c r="G8" s="123">
        <f t="shared" si="0"/>
        <v>6</v>
      </c>
      <c r="H8" s="123">
        <v>13</v>
      </c>
      <c r="I8" s="123">
        <v>3</v>
      </c>
      <c r="J8" s="123">
        <v>22</v>
      </c>
      <c r="K8" s="123">
        <v>1</v>
      </c>
      <c r="L8" s="123">
        <v>17</v>
      </c>
      <c r="M8" s="126">
        <v>2</v>
      </c>
    </row>
    <row r="9" spans="1:13" ht="16.5" customHeight="1">
      <c r="A9" s="125" t="s">
        <v>126</v>
      </c>
      <c r="B9" s="116">
        <v>4</v>
      </c>
      <c r="C9" s="116"/>
      <c r="D9" s="123">
        <v>0</v>
      </c>
      <c r="E9" s="123">
        <v>0</v>
      </c>
      <c r="F9" s="123">
        <f t="shared" si="0"/>
        <v>0</v>
      </c>
      <c r="G9" s="123">
        <f t="shared" si="0"/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6">
        <v>0</v>
      </c>
    </row>
    <row r="10" spans="1:13" ht="16.5" customHeight="1">
      <c r="A10" s="125" t="s">
        <v>127</v>
      </c>
      <c r="B10" s="116">
        <v>5</v>
      </c>
      <c r="C10" s="116">
        <v>2</v>
      </c>
      <c r="D10" s="123">
        <v>48</v>
      </c>
      <c r="E10" s="123">
        <v>30</v>
      </c>
      <c r="F10" s="123">
        <f t="shared" si="0"/>
        <v>28</v>
      </c>
      <c r="G10" s="123">
        <f t="shared" si="0"/>
        <v>22</v>
      </c>
      <c r="H10" s="123">
        <v>14</v>
      </c>
      <c r="I10" s="123">
        <v>12</v>
      </c>
      <c r="J10" s="123">
        <v>14</v>
      </c>
      <c r="K10" s="123">
        <v>10</v>
      </c>
      <c r="L10" s="123">
        <v>0</v>
      </c>
      <c r="M10" s="126">
        <v>0</v>
      </c>
    </row>
    <row r="11" spans="1:13" ht="16.5" customHeight="1">
      <c r="A11" s="125" t="s">
        <v>128</v>
      </c>
      <c r="B11" s="116">
        <v>6</v>
      </c>
      <c r="C11" s="116">
        <v>0</v>
      </c>
      <c r="D11" s="123">
        <v>0</v>
      </c>
      <c r="E11" s="123">
        <v>0</v>
      </c>
      <c r="F11" s="123">
        <f t="shared" si="0"/>
        <v>0</v>
      </c>
      <c r="G11" s="123">
        <f t="shared" si="0"/>
        <v>0</v>
      </c>
      <c r="H11" s="123">
        <f t="shared" si="0"/>
        <v>0</v>
      </c>
      <c r="I11" s="123">
        <f t="shared" si="0"/>
        <v>0</v>
      </c>
      <c r="J11" s="123">
        <f t="shared" si="0"/>
        <v>0</v>
      </c>
      <c r="K11" s="123">
        <f t="shared" si="0"/>
        <v>0</v>
      </c>
      <c r="L11" s="123">
        <f t="shared" si="0"/>
        <v>0</v>
      </c>
      <c r="M11" s="123">
        <f t="shared" si="0"/>
        <v>0</v>
      </c>
    </row>
    <row r="12" spans="1:13">
      <c r="A12" s="23" t="s">
        <v>212</v>
      </c>
      <c r="B12" s="127"/>
      <c r="C12" s="127"/>
      <c r="D12" s="127"/>
      <c r="E12" s="127"/>
      <c r="F12" s="127"/>
      <c r="G12" s="127"/>
      <c r="H12" s="127"/>
    </row>
    <row r="14" spans="1:13">
      <c r="A14" s="128" t="s">
        <v>118</v>
      </c>
      <c r="B14" s="128"/>
      <c r="C14" s="128"/>
      <c r="D14" s="128"/>
      <c r="E14" s="128"/>
      <c r="F14" s="128"/>
      <c r="G14" s="128"/>
      <c r="H14" s="128"/>
      <c r="I14" s="128"/>
    </row>
    <row r="15" spans="1:13">
      <c r="A15" s="277" t="s">
        <v>22</v>
      </c>
      <c r="B15" s="253" t="s">
        <v>81</v>
      </c>
      <c r="C15" s="280" t="s">
        <v>23</v>
      </c>
      <c r="D15" s="285" t="s">
        <v>80</v>
      </c>
      <c r="E15" s="285"/>
      <c r="F15" s="285"/>
      <c r="G15" s="285"/>
      <c r="H15" s="285"/>
      <c r="I15" s="285"/>
      <c r="J15" s="285"/>
      <c r="K15" s="285"/>
      <c r="L15" s="286"/>
    </row>
    <row r="16" spans="1:13" ht="38.25">
      <c r="A16" s="279"/>
      <c r="B16" s="255"/>
      <c r="C16" s="281"/>
      <c r="D16" s="116" t="s">
        <v>64</v>
      </c>
      <c r="E16" s="119" t="s">
        <v>65</v>
      </c>
      <c r="F16" s="119" t="s">
        <v>66</v>
      </c>
      <c r="G16" s="119" t="s">
        <v>67</v>
      </c>
      <c r="H16" s="119" t="s">
        <v>68</v>
      </c>
      <c r="I16" s="283" t="s">
        <v>69</v>
      </c>
      <c r="J16" s="284"/>
      <c r="K16" s="283" t="s">
        <v>70</v>
      </c>
      <c r="L16" s="284"/>
    </row>
    <row r="17" spans="1:17">
      <c r="A17" s="113" t="s">
        <v>33</v>
      </c>
      <c r="B17" s="112" t="s">
        <v>34</v>
      </c>
      <c r="C17" s="129">
        <v>1</v>
      </c>
      <c r="D17" s="116">
        <v>2</v>
      </c>
      <c r="E17" s="129">
        <v>3</v>
      </c>
      <c r="F17" s="119" t="s">
        <v>59</v>
      </c>
      <c r="G17" s="119" t="s">
        <v>60</v>
      </c>
      <c r="H17" s="119" t="s">
        <v>61</v>
      </c>
      <c r="I17" s="283" t="s">
        <v>62</v>
      </c>
      <c r="J17" s="284"/>
      <c r="K17" s="283" t="s">
        <v>63</v>
      </c>
      <c r="L17" s="284"/>
    </row>
    <row r="18" spans="1:17" ht="25.5" customHeight="1">
      <c r="A18" s="115" t="s">
        <v>213</v>
      </c>
      <c r="B18" s="112">
        <v>1</v>
      </c>
      <c r="C18" s="112">
        <v>122</v>
      </c>
      <c r="D18" s="116">
        <v>26</v>
      </c>
      <c r="E18" s="129">
        <v>21</v>
      </c>
      <c r="F18" s="119" t="s">
        <v>205</v>
      </c>
      <c r="G18" s="119" t="s">
        <v>206</v>
      </c>
      <c r="H18" s="119" t="s">
        <v>60</v>
      </c>
      <c r="I18" s="283" t="s">
        <v>207</v>
      </c>
      <c r="J18" s="284"/>
      <c r="K18" s="283" t="s">
        <v>62</v>
      </c>
      <c r="L18" s="284"/>
    </row>
    <row r="19" spans="1:17" ht="16.5" customHeight="1">
      <c r="A19" s="125" t="s">
        <v>124</v>
      </c>
      <c r="B19" s="112">
        <v>2</v>
      </c>
      <c r="C19" s="112"/>
      <c r="D19" s="116"/>
      <c r="E19" s="129"/>
      <c r="F19" s="119"/>
      <c r="G19" s="119"/>
      <c r="H19" s="119"/>
      <c r="I19" s="283"/>
      <c r="J19" s="284"/>
      <c r="K19" s="283"/>
      <c r="L19" s="284"/>
    </row>
    <row r="20" spans="1:17" ht="16.5" customHeight="1">
      <c r="A20" s="125" t="s">
        <v>125</v>
      </c>
      <c r="B20" s="112">
        <v>3</v>
      </c>
      <c r="C20" s="112"/>
      <c r="D20" s="116"/>
      <c r="E20" s="129"/>
      <c r="F20" s="119"/>
      <c r="G20" s="119"/>
      <c r="H20" s="119"/>
      <c r="I20" s="283"/>
      <c r="J20" s="284"/>
      <c r="K20" s="119"/>
      <c r="L20" s="120"/>
    </row>
    <row r="21" spans="1:17" ht="16.5" customHeight="1">
      <c r="A21" s="125" t="s">
        <v>126</v>
      </c>
      <c r="B21" s="112">
        <v>4</v>
      </c>
      <c r="C21" s="112">
        <v>3</v>
      </c>
      <c r="D21" s="116"/>
      <c r="E21" s="129">
        <v>3</v>
      </c>
      <c r="F21" s="119"/>
      <c r="G21" s="119"/>
      <c r="H21" s="119"/>
      <c r="I21" s="119"/>
      <c r="J21" s="120"/>
      <c r="K21" s="119"/>
      <c r="L21" s="120"/>
    </row>
    <row r="22" spans="1:17" ht="16.5" customHeight="1">
      <c r="A22" s="125" t="s">
        <v>127</v>
      </c>
      <c r="B22" s="112">
        <v>5</v>
      </c>
      <c r="C22" s="112">
        <v>119</v>
      </c>
      <c r="D22" s="116">
        <v>26</v>
      </c>
      <c r="E22" s="129">
        <v>18</v>
      </c>
      <c r="F22" s="119" t="s">
        <v>205</v>
      </c>
      <c r="G22" s="119" t="s">
        <v>206</v>
      </c>
      <c r="H22" s="119" t="s">
        <v>60</v>
      </c>
      <c r="I22" s="119" t="s">
        <v>207</v>
      </c>
      <c r="J22" s="120"/>
      <c r="K22" s="119" t="s">
        <v>62</v>
      </c>
      <c r="L22" s="120"/>
    </row>
    <row r="23" spans="1:17" ht="16.5" customHeight="1">
      <c r="A23" s="125" t="s">
        <v>128</v>
      </c>
      <c r="B23" s="112">
        <v>6</v>
      </c>
      <c r="C23" s="112"/>
      <c r="D23" s="116"/>
      <c r="E23" s="129"/>
      <c r="F23" s="119"/>
      <c r="G23" s="119"/>
      <c r="H23" s="119"/>
      <c r="I23" s="119"/>
      <c r="J23" s="120"/>
      <c r="K23" s="119"/>
      <c r="L23" s="120"/>
    </row>
    <row r="24" spans="1:17">
      <c r="A24" s="23" t="s">
        <v>214</v>
      </c>
      <c r="B24" s="13"/>
      <c r="C24" s="13"/>
      <c r="D24" s="13"/>
      <c r="E24" s="13"/>
      <c r="F24" s="13"/>
      <c r="G24" s="13"/>
      <c r="H24" s="13"/>
      <c r="I24" s="13"/>
    </row>
    <row r="26" spans="1:17">
      <c r="A26" s="128" t="s">
        <v>119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7">
      <c r="A27" s="277" t="s">
        <v>22</v>
      </c>
      <c r="B27" s="253" t="s">
        <v>81</v>
      </c>
      <c r="C27" s="272" t="s">
        <v>121</v>
      </c>
      <c r="D27" s="280" t="s">
        <v>23</v>
      </c>
      <c r="F27" s="241" t="s">
        <v>24</v>
      </c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</row>
    <row r="28" spans="1:17" ht="17.25" customHeight="1">
      <c r="A28" s="278"/>
      <c r="B28" s="254"/>
      <c r="C28" s="276"/>
      <c r="D28" s="282"/>
      <c r="F28" s="256" t="s">
        <v>26</v>
      </c>
      <c r="G28" s="130"/>
      <c r="H28" s="256" t="s">
        <v>27</v>
      </c>
      <c r="I28" s="130"/>
      <c r="J28" s="256" t="s">
        <v>28</v>
      </c>
      <c r="K28" s="130"/>
      <c r="L28" s="256" t="s">
        <v>29</v>
      </c>
      <c r="M28" s="130"/>
      <c r="N28" s="256" t="s">
        <v>30</v>
      </c>
      <c r="O28" s="130"/>
      <c r="P28" s="274" t="s">
        <v>176</v>
      </c>
      <c r="Q28" s="24"/>
    </row>
    <row r="29" spans="1:17" ht="20.25" customHeight="1">
      <c r="A29" s="279"/>
      <c r="B29" s="255"/>
      <c r="C29" s="273"/>
      <c r="D29" s="281"/>
      <c r="E29" s="112" t="s">
        <v>32</v>
      </c>
      <c r="F29" s="258"/>
      <c r="G29" s="113" t="s">
        <v>25</v>
      </c>
      <c r="H29" s="258"/>
      <c r="I29" s="113" t="s">
        <v>25</v>
      </c>
      <c r="J29" s="258"/>
      <c r="K29" s="113" t="s">
        <v>25</v>
      </c>
      <c r="L29" s="258"/>
      <c r="M29" s="113" t="s">
        <v>25</v>
      </c>
      <c r="N29" s="258"/>
      <c r="O29" s="113" t="s">
        <v>25</v>
      </c>
      <c r="P29" s="275"/>
      <c r="Q29" s="113" t="s">
        <v>25</v>
      </c>
    </row>
    <row r="30" spans="1:17">
      <c r="A30" s="113" t="s">
        <v>33</v>
      </c>
      <c r="B30" s="112" t="s">
        <v>34</v>
      </c>
      <c r="C30" s="129">
        <v>1</v>
      </c>
      <c r="D30" s="131">
        <v>2</v>
      </c>
      <c r="E30" s="129">
        <v>3</v>
      </c>
      <c r="F30" s="131">
        <v>4</v>
      </c>
      <c r="G30" s="129">
        <v>5</v>
      </c>
      <c r="H30" s="131">
        <v>6</v>
      </c>
      <c r="I30" s="129">
        <v>7</v>
      </c>
      <c r="J30" s="131">
        <v>8</v>
      </c>
      <c r="K30" s="129">
        <v>9</v>
      </c>
      <c r="L30" s="131">
        <v>10</v>
      </c>
      <c r="M30" s="129">
        <v>11</v>
      </c>
      <c r="N30" s="131">
        <v>12</v>
      </c>
      <c r="O30" s="129">
        <v>13</v>
      </c>
      <c r="P30" s="131">
        <v>14</v>
      </c>
      <c r="Q30" s="132">
        <v>15</v>
      </c>
    </row>
    <row r="31" spans="1:17" ht="27" customHeight="1">
      <c r="A31" s="115" t="s">
        <v>215</v>
      </c>
      <c r="B31" s="112">
        <v>1</v>
      </c>
      <c r="C31" s="116">
        <f>SUM(C32:C37)</f>
        <v>122</v>
      </c>
      <c r="D31" s="133">
        <f>D32+D33+D34+D35+D36</f>
        <v>18014</v>
      </c>
      <c r="E31" s="134">
        <f>E32+E33+E34+E35+E36</f>
        <v>7800</v>
      </c>
      <c r="F31" s="133">
        <v>6822</v>
      </c>
      <c r="G31" s="134">
        <v>2948</v>
      </c>
      <c r="H31" s="133">
        <v>1744</v>
      </c>
      <c r="I31" s="134">
        <v>757</v>
      </c>
      <c r="J31" s="133">
        <v>8396</v>
      </c>
      <c r="K31" s="134">
        <v>3561</v>
      </c>
      <c r="L31" s="133">
        <v>698</v>
      </c>
      <c r="M31" s="134">
        <v>388</v>
      </c>
      <c r="N31" s="133">
        <v>354</v>
      </c>
      <c r="O31" s="134">
        <v>146</v>
      </c>
      <c r="P31" s="133">
        <v>0</v>
      </c>
      <c r="Q31" s="135">
        <v>0</v>
      </c>
    </row>
    <row r="32" spans="1:17" ht="16.5" customHeight="1">
      <c r="A32" s="125" t="s">
        <v>124</v>
      </c>
      <c r="B32" s="112">
        <v>2</v>
      </c>
      <c r="C32" s="116"/>
      <c r="D32" s="133">
        <f>F32+H32+J32+L32+N32+P32</f>
        <v>0</v>
      </c>
      <c r="E32" s="134">
        <f>G32+I32+K32+M32+O32+Q32</f>
        <v>0</v>
      </c>
      <c r="F32" s="133"/>
      <c r="G32" s="134"/>
      <c r="H32" s="133"/>
      <c r="I32" s="134"/>
      <c r="J32" s="133"/>
      <c r="K32" s="134"/>
      <c r="L32" s="133"/>
      <c r="M32" s="134"/>
      <c r="N32" s="133"/>
      <c r="O32" s="134"/>
      <c r="P32" s="133"/>
      <c r="Q32" s="135"/>
    </row>
    <row r="33" spans="1:17" ht="16.5" customHeight="1">
      <c r="A33" s="125" t="s">
        <v>125</v>
      </c>
      <c r="B33" s="112">
        <v>3</v>
      </c>
      <c r="C33" s="116"/>
      <c r="D33" s="133"/>
      <c r="E33" s="134"/>
      <c r="F33" s="133"/>
      <c r="G33" s="134"/>
      <c r="H33" s="133"/>
      <c r="I33" s="134"/>
      <c r="J33" s="133"/>
      <c r="K33" s="134"/>
      <c r="L33" s="133"/>
      <c r="M33" s="134"/>
      <c r="N33" s="133"/>
      <c r="O33" s="134"/>
      <c r="P33" s="133"/>
      <c r="Q33" s="135"/>
    </row>
    <row r="34" spans="1:17" ht="16.5" customHeight="1">
      <c r="A34" s="125" t="s">
        <v>126</v>
      </c>
      <c r="B34" s="112">
        <v>4</v>
      </c>
      <c r="C34" s="116">
        <v>3</v>
      </c>
      <c r="D34" s="133">
        <v>610</v>
      </c>
      <c r="E34" s="134">
        <v>305</v>
      </c>
      <c r="F34" s="133">
        <v>610</v>
      </c>
      <c r="G34" s="134">
        <v>305</v>
      </c>
      <c r="H34" s="133"/>
      <c r="I34" s="134"/>
      <c r="J34" s="133"/>
      <c r="K34" s="134"/>
      <c r="L34" s="133"/>
      <c r="M34" s="134"/>
      <c r="N34" s="133"/>
      <c r="O34" s="134"/>
      <c r="P34" s="133"/>
      <c r="Q34" s="135"/>
    </row>
    <row r="35" spans="1:17" ht="16.5" customHeight="1">
      <c r="A35" s="125" t="s">
        <v>127</v>
      </c>
      <c r="B35" s="112">
        <v>5</v>
      </c>
      <c r="C35" s="116">
        <v>119</v>
      </c>
      <c r="D35" s="133">
        <v>17404</v>
      </c>
      <c r="E35" s="134">
        <v>7495</v>
      </c>
      <c r="F35" s="133">
        <v>6212</v>
      </c>
      <c r="G35" s="134">
        <v>2643</v>
      </c>
      <c r="H35" s="133">
        <v>1744</v>
      </c>
      <c r="I35" s="134">
        <v>757</v>
      </c>
      <c r="J35" s="133">
        <v>8396</v>
      </c>
      <c r="K35" s="134">
        <v>3561</v>
      </c>
      <c r="L35" s="133">
        <v>698</v>
      </c>
      <c r="M35" s="134">
        <v>388</v>
      </c>
      <c r="N35" s="133">
        <v>354</v>
      </c>
      <c r="O35" s="134">
        <v>146</v>
      </c>
      <c r="P35" s="133">
        <v>0</v>
      </c>
      <c r="Q35" s="135">
        <v>0</v>
      </c>
    </row>
    <row r="36" spans="1:17" ht="16.5" customHeight="1">
      <c r="A36" s="125" t="s">
        <v>128</v>
      </c>
      <c r="B36" s="113">
        <v>6</v>
      </c>
      <c r="C36" s="18"/>
      <c r="D36" s="18"/>
      <c r="E36" s="18"/>
      <c r="F36" s="18"/>
      <c r="G36" s="18"/>
      <c r="H36" s="133"/>
      <c r="I36" s="134"/>
      <c r="J36" s="133"/>
      <c r="K36" s="134"/>
      <c r="L36" s="133"/>
      <c r="M36" s="134"/>
      <c r="N36" s="133"/>
      <c r="O36" s="134"/>
      <c r="P36" s="133"/>
      <c r="Q36" s="135"/>
    </row>
    <row r="37" spans="1:17">
      <c r="A37" s="23" t="s">
        <v>216</v>
      </c>
    </row>
  </sheetData>
  <mergeCells count="34">
    <mergeCell ref="K17:L17"/>
    <mergeCell ref="D15:L15"/>
    <mergeCell ref="F2:M2"/>
    <mergeCell ref="C2:C4"/>
    <mergeCell ref="A2:A4"/>
    <mergeCell ref="B2:B4"/>
    <mergeCell ref="J3:J4"/>
    <mergeCell ref="L3:L4"/>
    <mergeCell ref="F3:F4"/>
    <mergeCell ref="E3:E4"/>
    <mergeCell ref="H3:H4"/>
    <mergeCell ref="D2:D4"/>
    <mergeCell ref="D27:D29"/>
    <mergeCell ref="I16:J16"/>
    <mergeCell ref="F27:Q27"/>
    <mergeCell ref="F28:F29"/>
    <mergeCell ref="H28:H29"/>
    <mergeCell ref="J28:J29"/>
    <mergeCell ref="L28:L29"/>
    <mergeCell ref="N28:N29"/>
    <mergeCell ref="P28:P29"/>
    <mergeCell ref="I18:J18"/>
    <mergeCell ref="K18:L18"/>
    <mergeCell ref="I19:J19"/>
    <mergeCell ref="K19:L19"/>
    <mergeCell ref="I20:J20"/>
    <mergeCell ref="K16:L16"/>
    <mergeCell ref="I17:J17"/>
    <mergeCell ref="B27:B29"/>
    <mergeCell ref="C27:C29"/>
    <mergeCell ref="A27:A29"/>
    <mergeCell ref="A15:A16"/>
    <mergeCell ref="C15:C16"/>
    <mergeCell ref="B15:B16"/>
  </mergeCells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"/>
  <sheetViews>
    <sheetView view="pageBreakPreview" zoomScale="115" zoomScaleNormal="100" zoomScaleSheetLayoutView="115" workbookViewId="0">
      <selection activeCell="N11" sqref="N11"/>
    </sheetView>
  </sheetViews>
  <sheetFormatPr defaultRowHeight="12.75"/>
  <cols>
    <col min="1" max="1" width="23.140625" style="2" customWidth="1"/>
    <col min="2" max="2" width="5.85546875" style="2" customWidth="1"/>
    <col min="3" max="14" width="10.85546875" style="2" customWidth="1"/>
    <col min="15" max="19" width="6.7109375" style="2" customWidth="1"/>
    <col min="20" max="16384" width="9.140625" style="2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5" customFormat="1" ht="20.25" customHeight="1">
      <c r="A2" s="3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277" t="s">
        <v>115</v>
      </c>
      <c r="B3" s="253" t="s">
        <v>81</v>
      </c>
      <c r="C3" s="256" t="s">
        <v>23</v>
      </c>
      <c r="D3" s="6"/>
      <c r="E3" s="241" t="s">
        <v>71</v>
      </c>
      <c r="F3" s="241"/>
      <c r="G3" s="241"/>
      <c r="H3" s="241"/>
      <c r="I3" s="241"/>
      <c r="J3" s="241"/>
      <c r="K3" s="241"/>
      <c r="L3" s="241"/>
      <c r="M3" s="241"/>
      <c r="N3" s="241"/>
    </row>
    <row r="4" spans="1:19" s="5" customFormat="1" ht="12.75" customHeight="1">
      <c r="A4" s="278"/>
      <c r="B4" s="254"/>
      <c r="C4" s="257"/>
      <c r="D4" s="241" t="s">
        <v>25</v>
      </c>
      <c r="E4" s="240" t="s">
        <v>72</v>
      </c>
      <c r="F4" s="20"/>
      <c r="G4" s="240" t="s">
        <v>73</v>
      </c>
      <c r="H4" s="20"/>
      <c r="I4" s="240" t="s">
        <v>74</v>
      </c>
      <c r="J4" s="20"/>
      <c r="K4" s="240" t="s">
        <v>75</v>
      </c>
      <c r="L4" s="20"/>
      <c r="M4" s="240" t="s">
        <v>76</v>
      </c>
      <c r="N4" s="20"/>
    </row>
    <row r="5" spans="1:19" s="5" customFormat="1" ht="15.75" customHeight="1">
      <c r="A5" s="279"/>
      <c r="B5" s="255"/>
      <c r="C5" s="258"/>
      <c r="D5" s="241"/>
      <c r="E5" s="241"/>
      <c r="F5" s="21" t="s">
        <v>123</v>
      </c>
      <c r="G5" s="241"/>
      <c r="H5" s="21" t="s">
        <v>123</v>
      </c>
      <c r="I5" s="241"/>
      <c r="J5" s="21" t="s">
        <v>123</v>
      </c>
      <c r="K5" s="241"/>
      <c r="L5" s="21" t="s">
        <v>123</v>
      </c>
      <c r="M5" s="241"/>
      <c r="N5" s="21" t="s">
        <v>123</v>
      </c>
    </row>
    <row r="6" spans="1:19" ht="18" customHeight="1">
      <c r="A6" s="7" t="s">
        <v>33</v>
      </c>
      <c r="B6" s="7" t="s">
        <v>34</v>
      </c>
      <c r="C6" s="7">
        <v>1</v>
      </c>
      <c r="D6" s="7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21">
        <v>12</v>
      </c>
    </row>
    <row r="7" spans="1:19" ht="19.5" customHeight="1">
      <c r="A7" s="8" t="s">
        <v>182</v>
      </c>
      <c r="B7" s="7">
        <v>1</v>
      </c>
      <c r="C7" s="85">
        <f>SUM(C8:C20)</f>
        <v>8755</v>
      </c>
      <c r="D7" s="85">
        <f t="shared" ref="D7:G7" si="0">SUM(D8:D20)</f>
        <v>4771</v>
      </c>
      <c r="E7" s="85">
        <f t="shared" si="0"/>
        <v>1654</v>
      </c>
      <c r="F7" s="85">
        <f t="shared" si="0"/>
        <v>994</v>
      </c>
      <c r="G7" s="85">
        <f t="shared" si="0"/>
        <v>2955</v>
      </c>
      <c r="H7" s="85">
        <f t="shared" ref="H7" si="1">SUM(H8:H20)</f>
        <v>1584</v>
      </c>
      <c r="I7" s="85">
        <f t="shared" ref="I7" si="2">SUM(I8:I20)</f>
        <v>2118</v>
      </c>
      <c r="J7" s="85">
        <f t="shared" ref="J7:K7" si="3">SUM(J8:J20)</f>
        <v>1119</v>
      </c>
      <c r="K7" s="85">
        <f t="shared" si="3"/>
        <v>1619</v>
      </c>
      <c r="L7" s="85">
        <f t="shared" ref="L7" si="4">SUM(L8:L20)</f>
        <v>837</v>
      </c>
      <c r="M7" s="85">
        <f t="shared" ref="M7" si="5">SUM(M8:M20)</f>
        <v>409</v>
      </c>
      <c r="N7" s="85">
        <f t="shared" ref="N7" si="6">SUM(N8:N20)</f>
        <v>226</v>
      </c>
    </row>
    <row r="8" spans="1:19" ht="19.5" customHeight="1">
      <c r="A8" s="9" t="s">
        <v>82</v>
      </c>
      <c r="B8" s="7">
        <v>2</v>
      </c>
      <c r="C8" s="86">
        <v>1728</v>
      </c>
      <c r="D8" s="87">
        <v>926</v>
      </c>
      <c r="E8" s="86">
        <v>651</v>
      </c>
      <c r="F8" s="88">
        <v>360</v>
      </c>
      <c r="G8" s="86">
        <v>904</v>
      </c>
      <c r="H8" s="88">
        <v>480</v>
      </c>
      <c r="I8" s="86">
        <v>173</v>
      </c>
      <c r="J8" s="88">
        <v>86</v>
      </c>
      <c r="K8" s="86">
        <v>0</v>
      </c>
      <c r="L8" s="86">
        <v>0</v>
      </c>
      <c r="M8" s="86">
        <v>0</v>
      </c>
      <c r="N8" s="86">
        <v>0</v>
      </c>
    </row>
    <row r="9" spans="1:19" ht="19.5" customHeight="1">
      <c r="A9" s="10" t="s">
        <v>92</v>
      </c>
      <c r="B9" s="7">
        <v>3</v>
      </c>
      <c r="C9" s="86">
        <v>2326</v>
      </c>
      <c r="D9" s="87">
        <v>1211</v>
      </c>
      <c r="E9" s="86">
        <v>487</v>
      </c>
      <c r="F9" s="86">
        <v>274</v>
      </c>
      <c r="G9" s="86">
        <v>1212</v>
      </c>
      <c r="H9" s="86">
        <v>620</v>
      </c>
      <c r="I9" s="86">
        <v>461</v>
      </c>
      <c r="J9" s="86">
        <v>219</v>
      </c>
      <c r="K9" s="86">
        <v>137</v>
      </c>
      <c r="L9" s="86">
        <v>79</v>
      </c>
      <c r="M9" s="86">
        <v>29</v>
      </c>
      <c r="N9" s="86">
        <v>19</v>
      </c>
      <c r="S9" s="22"/>
    </row>
    <row r="10" spans="1:19" ht="19.5" customHeight="1">
      <c r="A10" s="10" t="s">
        <v>54</v>
      </c>
      <c r="B10" s="7">
        <v>4</v>
      </c>
      <c r="C10" s="86">
        <v>2084</v>
      </c>
      <c r="D10" s="86">
        <v>1050</v>
      </c>
      <c r="E10" s="86">
        <v>49</v>
      </c>
      <c r="F10" s="86">
        <v>31</v>
      </c>
      <c r="G10" s="86">
        <v>270</v>
      </c>
      <c r="H10" s="86">
        <v>145</v>
      </c>
      <c r="I10" s="86">
        <v>579</v>
      </c>
      <c r="J10" s="86">
        <v>284</v>
      </c>
      <c r="K10" s="86">
        <v>889</v>
      </c>
      <c r="L10" s="86">
        <v>418</v>
      </c>
      <c r="M10" s="86">
        <v>297</v>
      </c>
      <c r="N10" s="86">
        <v>172</v>
      </c>
    </row>
    <row r="11" spans="1:19" ht="19.5" customHeight="1">
      <c r="A11" s="9" t="s">
        <v>55</v>
      </c>
      <c r="B11" s="7">
        <v>5</v>
      </c>
      <c r="C11" s="86">
        <v>851</v>
      </c>
      <c r="D11" s="86">
        <v>415</v>
      </c>
      <c r="E11" s="86">
        <v>35</v>
      </c>
      <c r="F11" s="86">
        <v>14</v>
      </c>
      <c r="G11" s="86">
        <v>146</v>
      </c>
      <c r="H11" s="86">
        <v>57</v>
      </c>
      <c r="I11" s="86">
        <v>434</v>
      </c>
      <c r="J11" s="86">
        <v>217</v>
      </c>
      <c r="K11" s="86">
        <v>211</v>
      </c>
      <c r="L11" s="86">
        <v>116</v>
      </c>
      <c r="M11" s="86">
        <v>25</v>
      </c>
      <c r="N11" s="86" t="s">
        <v>21</v>
      </c>
    </row>
    <row r="12" spans="1:19" ht="19.5" customHeight="1">
      <c r="A12" s="9" t="s">
        <v>83</v>
      </c>
      <c r="B12" s="7">
        <v>6</v>
      </c>
      <c r="C12" s="89">
        <v>82</v>
      </c>
      <c r="D12" s="87">
        <v>41</v>
      </c>
      <c r="E12" s="86">
        <v>1</v>
      </c>
      <c r="F12" s="86">
        <v>1</v>
      </c>
      <c r="G12" s="86">
        <v>7</v>
      </c>
      <c r="H12" s="86">
        <v>3</v>
      </c>
      <c r="I12" s="86">
        <v>16</v>
      </c>
      <c r="J12" s="86">
        <v>4</v>
      </c>
      <c r="K12" s="86">
        <v>39</v>
      </c>
      <c r="L12" s="86">
        <v>21</v>
      </c>
      <c r="M12" s="86">
        <v>19</v>
      </c>
      <c r="N12" s="86">
        <v>12</v>
      </c>
    </row>
    <row r="13" spans="1:19" ht="19.5" customHeight="1">
      <c r="A13" s="9" t="s">
        <v>84</v>
      </c>
      <c r="B13" s="7">
        <v>7</v>
      </c>
      <c r="C13" s="89">
        <v>313</v>
      </c>
      <c r="D13" s="87">
        <v>188</v>
      </c>
      <c r="E13" s="86">
        <v>4</v>
      </c>
      <c r="F13" s="86">
        <v>1</v>
      </c>
      <c r="G13" s="86">
        <v>59</v>
      </c>
      <c r="H13" s="86">
        <v>38</v>
      </c>
      <c r="I13" s="86">
        <v>112</v>
      </c>
      <c r="J13" s="86">
        <v>70</v>
      </c>
      <c r="K13" s="86">
        <v>125</v>
      </c>
      <c r="L13" s="86">
        <v>69</v>
      </c>
      <c r="M13" s="86">
        <v>13</v>
      </c>
      <c r="N13" s="86">
        <v>10</v>
      </c>
    </row>
    <row r="14" spans="1:19" ht="19.5" customHeight="1">
      <c r="A14" s="9" t="s">
        <v>85</v>
      </c>
      <c r="B14" s="7">
        <v>8</v>
      </c>
      <c r="C14" s="89">
        <v>363</v>
      </c>
      <c r="D14" s="90">
        <v>224</v>
      </c>
      <c r="E14" s="89">
        <v>7</v>
      </c>
      <c r="F14" s="89">
        <v>5</v>
      </c>
      <c r="G14" s="89">
        <v>48</v>
      </c>
      <c r="H14" s="89">
        <v>34</v>
      </c>
      <c r="I14" s="89">
        <v>115</v>
      </c>
      <c r="J14" s="89">
        <v>71</v>
      </c>
      <c r="K14" s="89">
        <v>167</v>
      </c>
      <c r="L14" s="89">
        <v>101</v>
      </c>
      <c r="M14" s="89">
        <v>26</v>
      </c>
      <c r="N14" s="89">
        <v>13</v>
      </c>
    </row>
    <row r="15" spans="1:19" ht="19.5" customHeight="1">
      <c r="A15" s="9" t="s">
        <v>86</v>
      </c>
      <c r="B15" s="7">
        <v>9</v>
      </c>
      <c r="C15" s="89">
        <v>218</v>
      </c>
      <c r="D15" s="90">
        <v>156</v>
      </c>
      <c r="E15" s="89">
        <v>27</v>
      </c>
      <c r="F15" s="89">
        <v>16</v>
      </c>
      <c r="G15" s="89">
        <v>68</v>
      </c>
      <c r="H15" s="89">
        <v>48</v>
      </c>
      <c r="I15" s="89">
        <v>105</v>
      </c>
      <c r="J15" s="89">
        <v>79</v>
      </c>
      <c r="K15" s="89">
        <v>18</v>
      </c>
      <c r="L15" s="89">
        <v>13</v>
      </c>
      <c r="M15" s="89">
        <v>0</v>
      </c>
      <c r="N15" s="89">
        <v>0</v>
      </c>
    </row>
    <row r="16" spans="1:19" ht="19.5" customHeight="1">
      <c r="A16" s="9" t="s">
        <v>87</v>
      </c>
      <c r="B16" s="7">
        <v>10</v>
      </c>
      <c r="C16" s="89">
        <v>242</v>
      </c>
      <c r="D16" s="90">
        <v>179</v>
      </c>
      <c r="E16" s="89">
        <v>31</v>
      </c>
      <c r="F16" s="89">
        <v>22</v>
      </c>
      <c r="G16" s="89">
        <v>76</v>
      </c>
      <c r="H16" s="89">
        <v>62</v>
      </c>
      <c r="I16" s="89">
        <v>103</v>
      </c>
      <c r="J16" s="89">
        <v>76</v>
      </c>
      <c r="K16" s="89">
        <v>32</v>
      </c>
      <c r="L16" s="89">
        <v>19</v>
      </c>
      <c r="M16" s="89">
        <v>0</v>
      </c>
      <c r="N16" s="89">
        <v>0</v>
      </c>
    </row>
    <row r="17" spans="1:14" ht="19.5" customHeight="1">
      <c r="A17" s="9" t="s">
        <v>88</v>
      </c>
      <c r="B17" s="7">
        <v>11</v>
      </c>
      <c r="C17" s="89">
        <v>268</v>
      </c>
      <c r="D17" s="90">
        <v>201</v>
      </c>
      <c r="E17" s="89">
        <v>175</v>
      </c>
      <c r="F17" s="89">
        <v>142</v>
      </c>
      <c r="G17" s="89">
        <v>80</v>
      </c>
      <c r="H17" s="89">
        <v>51</v>
      </c>
      <c r="I17" s="89">
        <v>12</v>
      </c>
      <c r="J17" s="89">
        <v>7</v>
      </c>
      <c r="K17" s="89">
        <v>1</v>
      </c>
      <c r="L17" s="89">
        <v>1</v>
      </c>
      <c r="M17" s="89">
        <v>0</v>
      </c>
      <c r="N17" s="89">
        <v>0</v>
      </c>
    </row>
    <row r="18" spans="1:14" ht="19.5" customHeight="1">
      <c r="A18" s="9" t="s">
        <v>89</v>
      </c>
      <c r="B18" s="7">
        <v>12</v>
      </c>
      <c r="C18" s="89">
        <v>192</v>
      </c>
      <c r="D18" s="90">
        <v>136</v>
      </c>
      <c r="E18" s="89">
        <v>108</v>
      </c>
      <c r="F18" s="89">
        <v>87</v>
      </c>
      <c r="G18" s="89">
        <v>77</v>
      </c>
      <c r="H18" s="89">
        <v>43</v>
      </c>
      <c r="I18" s="89">
        <v>7</v>
      </c>
      <c r="J18" s="89">
        <v>6</v>
      </c>
      <c r="K18" s="89">
        <v>0</v>
      </c>
      <c r="L18" s="89">
        <v>0</v>
      </c>
      <c r="M18" s="89">
        <v>0</v>
      </c>
      <c r="N18" s="89">
        <v>0</v>
      </c>
    </row>
    <row r="19" spans="1:14" ht="19.5" customHeight="1">
      <c r="A19" s="9" t="s">
        <v>90</v>
      </c>
      <c r="B19" s="7">
        <v>13</v>
      </c>
      <c r="C19" s="89">
        <v>77</v>
      </c>
      <c r="D19" s="90">
        <v>38</v>
      </c>
      <c r="E19" s="89">
        <v>71</v>
      </c>
      <c r="F19" s="89">
        <v>36</v>
      </c>
      <c r="G19" s="89">
        <v>5</v>
      </c>
      <c r="H19" s="89">
        <v>2</v>
      </c>
      <c r="I19" s="89">
        <v>1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</row>
    <row r="20" spans="1:14" ht="19.5" customHeight="1">
      <c r="A20" s="9" t="s">
        <v>91</v>
      </c>
      <c r="B20" s="7">
        <v>14</v>
      </c>
      <c r="C20" s="89">
        <v>11</v>
      </c>
      <c r="D20" s="90">
        <v>6</v>
      </c>
      <c r="E20" s="89">
        <v>8</v>
      </c>
      <c r="F20" s="89">
        <v>5</v>
      </c>
      <c r="G20" s="89">
        <v>3</v>
      </c>
      <c r="H20" s="89">
        <v>1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</row>
    <row r="21" spans="1:14" ht="19.5" customHeight="1">
      <c r="A21" s="23" t="s">
        <v>181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3"/>
    </row>
    <row r="22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</sheetData>
  <mergeCells count="10">
    <mergeCell ref="B3:B5"/>
    <mergeCell ref="E4:E5"/>
    <mergeCell ref="G4:G5"/>
    <mergeCell ref="D4:D5"/>
    <mergeCell ref="A3:A5"/>
    <mergeCell ref="E3:N3"/>
    <mergeCell ref="I4:I5"/>
    <mergeCell ref="K4:K5"/>
    <mergeCell ref="M4:M5"/>
    <mergeCell ref="C3:C5"/>
  </mergeCells>
  <printOptions horizontalCentered="1"/>
  <pageMargins left="0.70866141732283472" right="0.16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"/>
  <sheetViews>
    <sheetView view="pageBreakPreview" zoomScale="115" zoomScaleNormal="100" zoomScaleSheetLayoutView="115" workbookViewId="0">
      <selection activeCell="K14" sqref="K14"/>
    </sheetView>
  </sheetViews>
  <sheetFormatPr defaultRowHeight="14.25"/>
  <cols>
    <col min="1" max="1" width="28.28515625" style="63" customWidth="1"/>
    <col min="2" max="2" width="3.85546875" style="63" bestFit="1" customWidth="1"/>
    <col min="3" max="19" width="6.28515625" style="63" customWidth="1"/>
    <col min="20" max="16384" width="9.140625" style="63"/>
  </cols>
  <sheetData>
    <row r="1" spans="1:19" ht="15">
      <c r="A1" s="60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9" s="91" customFormat="1" ht="15">
      <c r="A2" s="60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9" ht="19.5" customHeight="1">
      <c r="A3" s="293" t="s">
        <v>22</v>
      </c>
      <c r="B3" s="295" t="s">
        <v>81</v>
      </c>
      <c r="C3" s="297" t="s">
        <v>23</v>
      </c>
      <c r="D3" s="299" t="s">
        <v>24</v>
      </c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1"/>
    </row>
    <row r="4" spans="1:19" ht="19.5" customHeight="1">
      <c r="A4" s="294"/>
      <c r="B4" s="296"/>
      <c r="C4" s="298"/>
      <c r="D4" s="92" t="s">
        <v>143</v>
      </c>
      <c r="E4" s="93">
        <v>5</v>
      </c>
      <c r="F4" s="94" t="s">
        <v>144</v>
      </c>
      <c r="G4" s="94" t="s">
        <v>145</v>
      </c>
      <c r="H4" s="95" t="s">
        <v>146</v>
      </c>
      <c r="I4" s="96" t="s">
        <v>147</v>
      </c>
      <c r="J4" s="93" t="s">
        <v>148</v>
      </c>
      <c r="K4" s="96" t="s">
        <v>83</v>
      </c>
      <c r="L4" s="96" t="s">
        <v>84</v>
      </c>
      <c r="M4" s="96" t="s">
        <v>85</v>
      </c>
      <c r="N4" s="96" t="s">
        <v>86</v>
      </c>
      <c r="O4" s="96" t="s">
        <v>87</v>
      </c>
      <c r="P4" s="96" t="s">
        <v>88</v>
      </c>
      <c r="Q4" s="96" t="s">
        <v>89</v>
      </c>
      <c r="R4" s="96" t="s">
        <v>90</v>
      </c>
      <c r="S4" s="97" t="s">
        <v>91</v>
      </c>
    </row>
    <row r="5" spans="1:19">
      <c r="A5" s="72" t="s">
        <v>33</v>
      </c>
      <c r="B5" s="71" t="s">
        <v>34</v>
      </c>
      <c r="C5" s="71">
        <v>1</v>
      </c>
      <c r="D5" s="71">
        <v>2</v>
      </c>
      <c r="E5" s="71">
        <v>3</v>
      </c>
      <c r="F5" s="71">
        <v>4</v>
      </c>
      <c r="G5" s="71">
        <v>5</v>
      </c>
      <c r="H5" s="71">
        <v>6</v>
      </c>
      <c r="I5" s="71">
        <v>7</v>
      </c>
      <c r="J5" s="71">
        <v>8</v>
      </c>
      <c r="K5" s="71">
        <v>9</v>
      </c>
      <c r="L5" s="71">
        <v>10</v>
      </c>
      <c r="M5" s="71">
        <v>11</v>
      </c>
      <c r="N5" s="71">
        <v>12</v>
      </c>
      <c r="O5" s="71">
        <v>13</v>
      </c>
      <c r="P5" s="71">
        <v>14</v>
      </c>
      <c r="Q5" s="71">
        <v>15</v>
      </c>
      <c r="R5" s="71">
        <v>16</v>
      </c>
      <c r="S5" s="72">
        <v>17</v>
      </c>
    </row>
    <row r="6" spans="1:19" ht="28.5" customHeight="1">
      <c r="A6" s="98" t="s">
        <v>208</v>
      </c>
      <c r="B6" s="71">
        <v>1</v>
      </c>
      <c r="C6" s="99">
        <f>SUM(D6:S6)</f>
        <v>1870</v>
      </c>
      <c r="D6" s="100">
        <v>0</v>
      </c>
      <c r="E6" s="100">
        <v>0</v>
      </c>
      <c r="F6" s="100">
        <v>0</v>
      </c>
      <c r="G6" s="100">
        <v>0</v>
      </c>
      <c r="H6" s="100">
        <v>0</v>
      </c>
      <c r="I6" s="101">
        <v>0</v>
      </c>
      <c r="J6" s="101">
        <f>J7+J8+J9+J10+J11+J12</f>
        <v>104</v>
      </c>
      <c r="K6" s="101">
        <f t="shared" ref="K6:S6" si="0">K7+K8+K9+K10+K11+K12</f>
        <v>82</v>
      </c>
      <c r="L6" s="101">
        <f t="shared" si="0"/>
        <v>313</v>
      </c>
      <c r="M6" s="101">
        <f t="shared" si="0"/>
        <v>363</v>
      </c>
      <c r="N6" s="101">
        <f t="shared" si="0"/>
        <v>218</v>
      </c>
      <c r="O6" s="101">
        <f t="shared" si="0"/>
        <v>242</v>
      </c>
      <c r="P6" s="101">
        <f t="shared" si="0"/>
        <v>268</v>
      </c>
      <c r="Q6" s="101">
        <f t="shared" si="0"/>
        <v>192</v>
      </c>
      <c r="R6" s="101">
        <f t="shared" si="0"/>
        <v>77</v>
      </c>
      <c r="S6" s="101">
        <f t="shared" si="0"/>
        <v>11</v>
      </c>
    </row>
    <row r="7" spans="1:19" ht="19.5" customHeight="1">
      <c r="A7" s="75" t="s">
        <v>160</v>
      </c>
      <c r="B7" s="71">
        <v>2</v>
      </c>
      <c r="C7" s="102">
        <f>SUM(D7:S7)</f>
        <v>120</v>
      </c>
      <c r="D7" s="103">
        <v>0</v>
      </c>
      <c r="E7" s="103">
        <v>0</v>
      </c>
      <c r="F7" s="103">
        <v>0</v>
      </c>
      <c r="G7" s="103">
        <v>0</v>
      </c>
      <c r="H7" s="103">
        <v>0</v>
      </c>
      <c r="I7" s="104">
        <v>0</v>
      </c>
      <c r="J7" s="102">
        <v>99</v>
      </c>
      <c r="K7" s="102">
        <v>4</v>
      </c>
      <c r="L7" s="102">
        <v>5</v>
      </c>
      <c r="M7" s="102">
        <v>7</v>
      </c>
      <c r="N7" s="102">
        <v>1</v>
      </c>
      <c r="O7" s="102">
        <v>1</v>
      </c>
      <c r="P7" s="102">
        <v>1</v>
      </c>
      <c r="Q7" s="102">
        <v>2</v>
      </c>
      <c r="R7" s="102">
        <v>0</v>
      </c>
      <c r="S7" s="102">
        <v>0</v>
      </c>
    </row>
    <row r="8" spans="1:19" ht="19.5" customHeight="1">
      <c r="A8" s="75" t="s">
        <v>161</v>
      </c>
      <c r="B8" s="71">
        <v>3</v>
      </c>
      <c r="C8" s="102">
        <f t="shared" ref="C8:C12" si="1">SUM(D8:S8)</f>
        <v>676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4">
        <v>0</v>
      </c>
      <c r="J8" s="102">
        <v>3</v>
      </c>
      <c r="K8" s="102">
        <v>54</v>
      </c>
      <c r="L8" s="102">
        <v>184</v>
      </c>
      <c r="M8" s="102">
        <v>168</v>
      </c>
      <c r="N8" s="102">
        <v>83</v>
      </c>
      <c r="O8" s="102">
        <v>60</v>
      </c>
      <c r="P8" s="102">
        <v>67</v>
      </c>
      <c r="Q8" s="102">
        <v>38</v>
      </c>
      <c r="R8" s="102">
        <v>17</v>
      </c>
      <c r="S8" s="102">
        <v>2</v>
      </c>
    </row>
    <row r="9" spans="1:19" ht="19.5" customHeight="1">
      <c r="A9" s="75" t="s">
        <v>162</v>
      </c>
      <c r="B9" s="71">
        <v>4</v>
      </c>
      <c r="C9" s="102">
        <f t="shared" si="1"/>
        <v>655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4">
        <v>0</v>
      </c>
      <c r="J9" s="102">
        <v>1</v>
      </c>
      <c r="K9" s="102">
        <v>18</v>
      </c>
      <c r="L9" s="102">
        <v>93</v>
      </c>
      <c r="M9" s="102">
        <v>133</v>
      </c>
      <c r="N9" s="102">
        <v>89</v>
      </c>
      <c r="O9" s="102">
        <v>103</v>
      </c>
      <c r="P9" s="102">
        <v>101</v>
      </c>
      <c r="Q9" s="102">
        <v>82</v>
      </c>
      <c r="R9" s="102">
        <v>28</v>
      </c>
      <c r="S9" s="102">
        <v>7</v>
      </c>
    </row>
    <row r="10" spans="1:19" ht="19.5" customHeight="1">
      <c r="A10" s="75" t="s">
        <v>163</v>
      </c>
      <c r="B10" s="71">
        <v>5</v>
      </c>
      <c r="C10" s="102">
        <f t="shared" si="1"/>
        <v>320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4">
        <v>0</v>
      </c>
      <c r="J10" s="102">
        <v>1</v>
      </c>
      <c r="K10" s="102">
        <v>3</v>
      </c>
      <c r="L10" s="102">
        <v>28</v>
      </c>
      <c r="M10" s="102">
        <v>42</v>
      </c>
      <c r="N10" s="102">
        <v>38</v>
      </c>
      <c r="O10" s="102">
        <v>56</v>
      </c>
      <c r="P10" s="102">
        <v>76</v>
      </c>
      <c r="Q10" s="102">
        <v>53</v>
      </c>
      <c r="R10" s="102">
        <v>22</v>
      </c>
      <c r="S10" s="102">
        <v>1</v>
      </c>
    </row>
    <row r="11" spans="1:19" ht="19.5" customHeight="1">
      <c r="A11" s="75" t="s">
        <v>164</v>
      </c>
      <c r="B11" s="71">
        <v>6</v>
      </c>
      <c r="C11" s="102">
        <f t="shared" si="1"/>
        <v>73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4">
        <v>0</v>
      </c>
      <c r="J11" s="102">
        <v>0</v>
      </c>
      <c r="K11" s="102">
        <v>1</v>
      </c>
      <c r="L11" s="102">
        <v>3</v>
      </c>
      <c r="M11" s="102">
        <v>11</v>
      </c>
      <c r="N11" s="102">
        <v>6</v>
      </c>
      <c r="O11" s="102">
        <v>15</v>
      </c>
      <c r="P11" s="102">
        <v>18</v>
      </c>
      <c r="Q11" s="102">
        <v>12</v>
      </c>
      <c r="R11" s="102">
        <v>7</v>
      </c>
      <c r="S11" s="102">
        <v>0</v>
      </c>
    </row>
    <row r="12" spans="1:19" ht="19.5" customHeight="1">
      <c r="A12" s="75" t="s">
        <v>159</v>
      </c>
      <c r="B12" s="71">
        <v>7</v>
      </c>
      <c r="C12" s="102">
        <f t="shared" si="1"/>
        <v>26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4">
        <v>0</v>
      </c>
      <c r="J12" s="102">
        <v>0</v>
      </c>
      <c r="K12" s="102">
        <v>2</v>
      </c>
      <c r="L12" s="102">
        <v>0</v>
      </c>
      <c r="M12" s="102">
        <v>2</v>
      </c>
      <c r="N12" s="102">
        <v>1</v>
      </c>
      <c r="O12" s="102">
        <v>7</v>
      </c>
      <c r="P12" s="102">
        <v>5</v>
      </c>
      <c r="Q12" s="102">
        <v>5</v>
      </c>
      <c r="R12" s="102">
        <v>3</v>
      </c>
      <c r="S12" s="102">
        <v>1</v>
      </c>
    </row>
    <row r="13" spans="1:19" ht="26.25" customHeight="1">
      <c r="A13" s="105" t="s">
        <v>209</v>
      </c>
      <c r="B13" s="71">
        <v>8</v>
      </c>
      <c r="C13" s="106">
        <f>SUM(C14:C19)</f>
        <v>1215</v>
      </c>
      <c r="D13" s="106">
        <f t="shared" ref="D13:S13" si="2">SUM(D14:D19)</f>
        <v>0</v>
      </c>
      <c r="E13" s="106">
        <f t="shared" si="2"/>
        <v>0</v>
      </c>
      <c r="F13" s="106">
        <f t="shared" si="2"/>
        <v>0</v>
      </c>
      <c r="G13" s="106">
        <f t="shared" si="2"/>
        <v>0</v>
      </c>
      <c r="H13" s="106">
        <f t="shared" si="2"/>
        <v>0</v>
      </c>
      <c r="I13" s="106">
        <f t="shared" si="2"/>
        <v>0</v>
      </c>
      <c r="J13" s="106">
        <f t="shared" si="2"/>
        <v>46</v>
      </c>
      <c r="K13" s="106">
        <f t="shared" si="2"/>
        <v>41</v>
      </c>
      <c r="L13" s="106">
        <f t="shared" si="2"/>
        <v>188</v>
      </c>
      <c r="M13" s="106">
        <f t="shared" si="2"/>
        <v>224</v>
      </c>
      <c r="N13" s="106">
        <f t="shared" si="2"/>
        <v>156</v>
      </c>
      <c r="O13" s="106">
        <f t="shared" si="2"/>
        <v>179</v>
      </c>
      <c r="P13" s="106">
        <f t="shared" si="2"/>
        <v>201</v>
      </c>
      <c r="Q13" s="106">
        <f t="shared" si="2"/>
        <v>136</v>
      </c>
      <c r="R13" s="106">
        <f t="shared" si="2"/>
        <v>38</v>
      </c>
      <c r="S13" s="106">
        <f t="shared" si="2"/>
        <v>6</v>
      </c>
    </row>
    <row r="14" spans="1:19" ht="19.5" customHeight="1">
      <c r="A14" s="79" t="s">
        <v>160</v>
      </c>
      <c r="B14" s="71">
        <v>9</v>
      </c>
      <c r="C14" s="71">
        <f t="shared" ref="C14:C19" si="3">SUM(D14:S14)</f>
        <v>58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4">
        <v>0</v>
      </c>
      <c r="J14" s="104">
        <v>42</v>
      </c>
      <c r="K14" s="104">
        <v>2</v>
      </c>
      <c r="L14" s="104">
        <v>4</v>
      </c>
      <c r="M14" s="104">
        <v>7</v>
      </c>
      <c r="N14" s="104">
        <v>0</v>
      </c>
      <c r="O14" s="104">
        <v>1</v>
      </c>
      <c r="P14" s="107">
        <v>1</v>
      </c>
      <c r="Q14" s="102">
        <v>1</v>
      </c>
      <c r="R14" s="102">
        <v>0</v>
      </c>
      <c r="S14" s="102">
        <v>0</v>
      </c>
    </row>
    <row r="15" spans="1:19" ht="19.5" customHeight="1">
      <c r="A15" s="79" t="s">
        <v>161</v>
      </c>
      <c r="B15" s="71">
        <v>10</v>
      </c>
      <c r="C15" s="71">
        <f t="shared" si="3"/>
        <v>472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4">
        <v>0</v>
      </c>
      <c r="J15" s="104">
        <v>2</v>
      </c>
      <c r="K15" s="104">
        <v>29</v>
      </c>
      <c r="L15" s="104">
        <v>126</v>
      </c>
      <c r="M15" s="104">
        <v>127</v>
      </c>
      <c r="N15" s="104">
        <v>61</v>
      </c>
      <c r="O15" s="104">
        <v>49</v>
      </c>
      <c r="P15" s="107">
        <v>48</v>
      </c>
      <c r="Q15" s="102">
        <v>25</v>
      </c>
      <c r="R15" s="102">
        <v>5</v>
      </c>
      <c r="S15" s="102">
        <v>0</v>
      </c>
    </row>
    <row r="16" spans="1:19" ht="19.5" customHeight="1">
      <c r="A16" s="79" t="s">
        <v>162</v>
      </c>
      <c r="B16" s="71">
        <v>11</v>
      </c>
      <c r="C16" s="71">
        <f t="shared" si="3"/>
        <v>427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84">
        <v>0</v>
      </c>
      <c r="J16" s="84">
        <v>1</v>
      </c>
      <c r="K16" s="104">
        <v>7</v>
      </c>
      <c r="L16" s="104">
        <v>42</v>
      </c>
      <c r="M16" s="104">
        <v>68</v>
      </c>
      <c r="N16" s="104">
        <v>66</v>
      </c>
      <c r="O16" s="104">
        <v>79</v>
      </c>
      <c r="P16" s="107">
        <v>86</v>
      </c>
      <c r="Q16" s="102">
        <v>60</v>
      </c>
      <c r="R16" s="102">
        <v>14</v>
      </c>
      <c r="S16" s="102">
        <v>4</v>
      </c>
    </row>
    <row r="17" spans="1:19" ht="19.5" customHeight="1">
      <c r="A17" s="79" t="s">
        <v>163</v>
      </c>
      <c r="B17" s="71">
        <v>12</v>
      </c>
      <c r="C17" s="71">
        <f t="shared" si="3"/>
        <v>197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4">
        <v>0</v>
      </c>
      <c r="J17" s="104">
        <v>1</v>
      </c>
      <c r="K17" s="104">
        <v>2</v>
      </c>
      <c r="L17" s="104">
        <v>14</v>
      </c>
      <c r="M17" s="104">
        <v>18</v>
      </c>
      <c r="N17" s="104">
        <v>24</v>
      </c>
      <c r="O17" s="104">
        <v>39</v>
      </c>
      <c r="P17" s="107">
        <v>51</v>
      </c>
      <c r="Q17" s="102">
        <v>36</v>
      </c>
      <c r="R17" s="102">
        <v>11</v>
      </c>
      <c r="S17" s="102">
        <v>1</v>
      </c>
    </row>
    <row r="18" spans="1:19" ht="19.5" customHeight="1">
      <c r="A18" s="79" t="s">
        <v>164</v>
      </c>
      <c r="B18" s="71">
        <v>13</v>
      </c>
      <c r="C18" s="71">
        <f t="shared" si="3"/>
        <v>44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4">
        <v>0</v>
      </c>
      <c r="J18" s="104">
        <v>0</v>
      </c>
      <c r="K18" s="104">
        <v>0</v>
      </c>
      <c r="L18" s="104">
        <v>2</v>
      </c>
      <c r="M18" s="104">
        <v>4</v>
      </c>
      <c r="N18" s="104">
        <v>4</v>
      </c>
      <c r="O18" s="104">
        <v>7</v>
      </c>
      <c r="P18" s="107">
        <v>12</v>
      </c>
      <c r="Q18" s="102">
        <v>10</v>
      </c>
      <c r="R18" s="102">
        <v>5</v>
      </c>
      <c r="S18" s="102">
        <v>0</v>
      </c>
    </row>
    <row r="19" spans="1:19" ht="19.5" customHeight="1">
      <c r="A19" s="79" t="s">
        <v>159</v>
      </c>
      <c r="B19" s="71">
        <v>14</v>
      </c>
      <c r="C19" s="71">
        <f t="shared" si="3"/>
        <v>17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4">
        <v>0</v>
      </c>
      <c r="J19" s="104">
        <v>0</v>
      </c>
      <c r="K19" s="104">
        <v>1</v>
      </c>
      <c r="L19" s="104">
        <v>0</v>
      </c>
      <c r="M19" s="104">
        <v>0</v>
      </c>
      <c r="N19" s="104">
        <v>1</v>
      </c>
      <c r="O19" s="104">
        <v>4</v>
      </c>
      <c r="P19" s="107">
        <v>3</v>
      </c>
      <c r="Q19" s="102">
        <v>4</v>
      </c>
      <c r="R19" s="102">
        <v>3</v>
      </c>
      <c r="S19" s="102">
        <v>1</v>
      </c>
    </row>
    <row r="20" spans="1:19" ht="15">
      <c r="A20" s="81" t="s">
        <v>210</v>
      </c>
      <c r="B20" s="108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109"/>
      <c r="O20" s="109"/>
      <c r="P20" s="62"/>
    </row>
    <row r="21" spans="1:19">
      <c r="A21" s="110"/>
      <c r="B21" s="110"/>
      <c r="C21" s="110"/>
      <c r="D21" s="110"/>
      <c r="E21" s="110"/>
      <c r="F21" s="110"/>
      <c r="G21" s="110"/>
      <c r="H21" s="110"/>
      <c r="I21" s="110"/>
      <c r="J21" s="110"/>
    </row>
    <row r="22" spans="1:19">
      <c r="A22" s="111"/>
      <c r="B22" s="111"/>
      <c r="C22" s="111"/>
      <c r="D22" s="111"/>
      <c r="E22" s="111"/>
      <c r="F22" s="111"/>
      <c r="G22" s="111"/>
      <c r="H22" s="111"/>
      <c r="I22" s="111"/>
      <c r="J22" s="111"/>
    </row>
  </sheetData>
  <mergeCells count="4">
    <mergeCell ref="A3:A4"/>
    <mergeCell ref="B3:B4"/>
    <mergeCell ref="C3:C4"/>
    <mergeCell ref="D3:S3"/>
  </mergeCells>
  <printOptions horizontalCentered="1"/>
  <pageMargins left="0.70866141732283472" right="0.33" top="0.74803149606299213" bottom="0.74803149606299213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7"/>
  <sheetViews>
    <sheetView workbookViewId="0">
      <selection activeCell="AA13" sqref="AA13"/>
    </sheetView>
  </sheetViews>
  <sheetFormatPr defaultRowHeight="12.75"/>
  <cols>
    <col min="1" max="1" width="7.42578125" style="2" customWidth="1"/>
    <col min="2" max="2" width="7" style="2" customWidth="1"/>
    <col min="3" max="3" width="5.42578125" style="2" customWidth="1"/>
    <col min="4" max="4" width="5" style="2" customWidth="1"/>
    <col min="5" max="5" width="5.42578125" style="2" customWidth="1"/>
    <col min="6" max="6" width="4.7109375" style="2" customWidth="1"/>
    <col min="7" max="7" width="5" style="2" customWidth="1"/>
    <col min="8" max="8" width="5.140625" style="2" customWidth="1"/>
    <col min="9" max="11" width="4.42578125" style="2" customWidth="1"/>
    <col min="12" max="12" width="5.140625" style="2" customWidth="1"/>
    <col min="13" max="13" width="3" style="2" customWidth="1"/>
    <col min="14" max="14" width="4.28515625" style="2" customWidth="1"/>
    <col min="15" max="15" width="3.85546875" style="2" customWidth="1"/>
    <col min="16" max="16" width="3.42578125" style="2" customWidth="1"/>
    <col min="17" max="17" width="3.85546875" style="2" customWidth="1"/>
    <col min="18" max="18" width="2.85546875" style="2" customWidth="1"/>
    <col min="19" max="19" width="4" style="2" customWidth="1"/>
    <col min="20" max="20" width="5" style="2" customWidth="1"/>
    <col min="21" max="21" width="6.28515625" style="2" customWidth="1"/>
    <col min="22" max="22" width="6.5703125" style="2" customWidth="1"/>
    <col min="23" max="23" width="6.28515625" style="2" customWidth="1"/>
    <col min="24" max="24" width="6.85546875" style="2" customWidth="1"/>
    <col min="25" max="16384" width="9.140625" style="2"/>
  </cols>
  <sheetData>
    <row r="1" spans="1:24">
      <c r="A1" s="302" t="s">
        <v>221</v>
      </c>
      <c r="B1" s="302"/>
      <c r="C1" s="302"/>
      <c r="D1" s="302"/>
      <c r="E1" s="302"/>
      <c r="F1" s="302"/>
      <c r="G1" s="302"/>
      <c r="H1" s="302"/>
      <c r="K1" s="302" t="s">
        <v>222</v>
      </c>
      <c r="L1" s="302"/>
      <c r="M1" s="302"/>
      <c r="N1" s="302"/>
      <c r="O1" s="302"/>
      <c r="P1" s="302"/>
      <c r="Q1" s="302"/>
      <c r="R1" s="302"/>
      <c r="S1" s="302"/>
    </row>
    <row r="2" spans="1:24">
      <c r="A2" s="302" t="s">
        <v>223</v>
      </c>
      <c r="B2" s="302"/>
      <c r="C2" s="302"/>
      <c r="D2" s="302"/>
      <c r="E2" s="302"/>
      <c r="F2" s="302"/>
      <c r="G2" s="302"/>
      <c r="H2" s="302"/>
    </row>
    <row r="4" spans="1:24">
      <c r="B4" s="302" t="s">
        <v>224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</row>
    <row r="5" spans="1:24">
      <c r="C5" s="303" t="s">
        <v>250</v>
      </c>
      <c r="D5" s="303"/>
      <c r="E5" s="303"/>
      <c r="F5" s="303"/>
    </row>
    <row r="6" spans="1:24">
      <c r="V6" s="302" t="s">
        <v>225</v>
      </c>
      <c r="W6" s="302"/>
      <c r="X6" s="302"/>
    </row>
    <row r="7" spans="1:24">
      <c r="A7" s="308" t="s">
        <v>226</v>
      </c>
      <c r="B7" s="310" t="s">
        <v>227</v>
      </c>
      <c r="C7" s="144"/>
      <c r="D7" s="312"/>
      <c r="E7" s="307"/>
      <c r="F7" s="310" t="s">
        <v>249</v>
      </c>
      <c r="G7" s="310" t="s">
        <v>228</v>
      </c>
      <c r="H7" s="310" t="s">
        <v>229</v>
      </c>
      <c r="I7" s="310" t="s">
        <v>230</v>
      </c>
      <c r="J7" s="310" t="s">
        <v>231</v>
      </c>
      <c r="K7" s="310" t="s">
        <v>232</v>
      </c>
      <c r="L7" s="304" t="s">
        <v>233</v>
      </c>
      <c r="M7" s="306" t="s">
        <v>234</v>
      </c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7"/>
    </row>
    <row r="8" spans="1:24" ht="153">
      <c r="A8" s="309"/>
      <c r="B8" s="311"/>
      <c r="C8" s="145" t="s">
        <v>32</v>
      </c>
      <c r="D8" s="145" t="s">
        <v>235</v>
      </c>
      <c r="E8" s="145" t="s">
        <v>236</v>
      </c>
      <c r="F8" s="311"/>
      <c r="G8" s="311"/>
      <c r="H8" s="311"/>
      <c r="I8" s="311"/>
      <c r="J8" s="311"/>
      <c r="K8" s="311"/>
      <c r="L8" s="305"/>
      <c r="M8" s="145" t="s">
        <v>32</v>
      </c>
      <c r="N8" s="145" t="s">
        <v>237</v>
      </c>
      <c r="O8" s="145" t="s">
        <v>238</v>
      </c>
      <c r="P8" s="146" t="s">
        <v>239</v>
      </c>
      <c r="Q8" s="146" t="s">
        <v>240</v>
      </c>
      <c r="R8" s="146" t="s">
        <v>241</v>
      </c>
      <c r="S8" s="145" t="s">
        <v>242</v>
      </c>
      <c r="T8" s="145" t="s">
        <v>243</v>
      </c>
      <c r="U8" s="145" t="s">
        <v>244</v>
      </c>
      <c r="V8" s="145" t="s">
        <v>245</v>
      </c>
      <c r="W8" s="145" t="s">
        <v>246</v>
      </c>
      <c r="X8" s="145" t="s">
        <v>247</v>
      </c>
    </row>
    <row r="9" spans="1:24">
      <c r="A9" s="57" t="s">
        <v>33</v>
      </c>
      <c r="B9" s="57">
        <v>1</v>
      </c>
      <c r="C9" s="57">
        <v>2</v>
      </c>
      <c r="D9" s="57">
        <v>3</v>
      </c>
      <c r="E9" s="57">
        <v>4</v>
      </c>
      <c r="F9" s="57">
        <v>5</v>
      </c>
      <c r="G9" s="57">
        <v>6</v>
      </c>
      <c r="H9" s="57">
        <v>7</v>
      </c>
      <c r="I9" s="57">
        <v>8</v>
      </c>
      <c r="J9" s="57">
        <v>9</v>
      </c>
      <c r="K9" s="57">
        <v>10</v>
      </c>
      <c r="L9" s="57">
        <v>11</v>
      </c>
      <c r="M9" s="57">
        <v>12</v>
      </c>
      <c r="N9" s="57">
        <v>13</v>
      </c>
      <c r="O9" s="57">
        <v>14</v>
      </c>
      <c r="P9" s="147">
        <v>15</v>
      </c>
      <c r="Q9" s="147">
        <v>16</v>
      </c>
      <c r="R9" s="147">
        <v>17</v>
      </c>
      <c r="S9" s="57">
        <v>18</v>
      </c>
      <c r="T9" s="57">
        <v>19</v>
      </c>
      <c r="U9" s="57">
        <v>20</v>
      </c>
      <c r="V9" s="57">
        <v>21</v>
      </c>
      <c r="W9" s="57">
        <v>22</v>
      </c>
      <c r="X9" s="57">
        <v>23</v>
      </c>
    </row>
    <row r="10" spans="1:24" ht="25.5">
      <c r="A10" s="57" t="s">
        <v>185</v>
      </c>
      <c r="B10" s="58">
        <f>D10+E10+F10+G10+H10+I10+J10+K10+L10+S10+T10+U10+V10+W10</f>
        <v>219</v>
      </c>
      <c r="C10" s="57">
        <v>57</v>
      </c>
      <c r="D10" s="57">
        <v>0</v>
      </c>
      <c r="E10" s="57">
        <v>0</v>
      </c>
      <c r="F10" s="57">
        <v>5</v>
      </c>
      <c r="G10" s="57">
        <v>7</v>
      </c>
      <c r="H10" s="57">
        <v>11</v>
      </c>
      <c r="I10" s="57">
        <v>36</v>
      </c>
      <c r="J10" s="57">
        <v>42</v>
      </c>
      <c r="K10" s="57">
        <v>76</v>
      </c>
      <c r="L10" s="58">
        <f>N10+O10+P10+Q10+R10</f>
        <v>13</v>
      </c>
      <c r="M10" s="57">
        <v>4</v>
      </c>
      <c r="N10" s="57">
        <v>0</v>
      </c>
      <c r="O10" s="57">
        <v>1</v>
      </c>
      <c r="P10" s="148">
        <v>7</v>
      </c>
      <c r="Q10" s="57">
        <v>5</v>
      </c>
      <c r="R10" s="57">
        <v>0</v>
      </c>
      <c r="S10" s="57">
        <v>0</v>
      </c>
      <c r="T10" s="57">
        <v>4</v>
      </c>
      <c r="U10" s="57">
        <v>22</v>
      </c>
      <c r="V10" s="57">
        <v>2</v>
      </c>
      <c r="W10" s="57">
        <v>1</v>
      </c>
      <c r="X10" s="58">
        <v>652</v>
      </c>
    </row>
    <row r="11" spans="1:24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148"/>
      <c r="Q11" s="57"/>
      <c r="R11" s="57"/>
      <c r="S11" s="57"/>
      <c r="T11" s="57"/>
      <c r="U11" s="57"/>
      <c r="V11" s="57"/>
      <c r="W11" s="57"/>
      <c r="X11" s="57"/>
    </row>
    <row r="12" spans="1:24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148"/>
      <c r="Q12" s="57"/>
      <c r="R12" s="57"/>
      <c r="S12" s="57"/>
      <c r="T12" s="57"/>
      <c r="U12" s="57"/>
      <c r="V12" s="57"/>
      <c r="W12" s="57"/>
      <c r="X12" s="57"/>
    </row>
    <row r="15" spans="1:24">
      <c r="E15" s="2" t="s">
        <v>248</v>
      </c>
    </row>
    <row r="17" spans="9:11">
      <c r="I17" s="302"/>
      <c r="J17" s="302"/>
      <c r="K17" s="302"/>
    </row>
  </sheetData>
  <mergeCells count="18">
    <mergeCell ref="L7:L8"/>
    <mergeCell ref="M7:X7"/>
    <mergeCell ref="I17:K17"/>
    <mergeCell ref="A7:A8"/>
    <mergeCell ref="B7:B8"/>
    <mergeCell ref="D7:E7"/>
    <mergeCell ref="F7:F8"/>
    <mergeCell ref="G7:G8"/>
    <mergeCell ref="H7:H8"/>
    <mergeCell ref="I7:I8"/>
    <mergeCell ref="J7:J8"/>
    <mergeCell ref="K7:K8"/>
    <mergeCell ref="V6:X6"/>
    <mergeCell ref="A1:H1"/>
    <mergeCell ref="K1:S1"/>
    <mergeCell ref="A2:H2"/>
    <mergeCell ref="B4:P4"/>
    <mergeCell ref="C5:F5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37"/>
  <sheetViews>
    <sheetView topLeftCell="A7" zoomScaleNormal="100" zoomScaleSheetLayoutView="95" workbookViewId="0">
      <selection activeCell="R5" sqref="R5"/>
    </sheetView>
  </sheetViews>
  <sheetFormatPr defaultRowHeight="15"/>
  <cols>
    <col min="1" max="1" width="3.7109375" style="154" customWidth="1"/>
    <col min="2" max="2" width="12.5703125" style="154" customWidth="1"/>
    <col min="3" max="3" width="27.7109375" style="154" customWidth="1"/>
    <col min="4" max="4" width="5.140625" style="154" customWidth="1"/>
    <col min="5" max="5" width="8.28515625" style="167" customWidth="1"/>
    <col min="6" max="6" width="7.140625" style="154" customWidth="1"/>
    <col min="7" max="7" width="8" style="154" customWidth="1"/>
    <col min="8" max="8" width="8.7109375" style="154" customWidth="1"/>
    <col min="9" max="9" width="7.28515625" style="154" customWidth="1"/>
    <col min="10" max="10" width="5.42578125" style="154" customWidth="1"/>
    <col min="11" max="11" width="7.140625" style="154" customWidth="1"/>
    <col min="12" max="12" width="6.42578125" style="154" customWidth="1"/>
    <col min="13" max="13" width="7.42578125" style="154" customWidth="1"/>
    <col min="14" max="14" width="6.140625" style="154" customWidth="1"/>
    <col min="15" max="15" width="7.28515625" style="154" customWidth="1"/>
    <col min="16" max="16" width="6" style="154" customWidth="1"/>
    <col min="17" max="17" width="8.28515625" style="154" customWidth="1"/>
    <col min="18" max="18" width="5.85546875" style="154" customWidth="1"/>
    <col min="19" max="19" width="7" style="154" customWidth="1"/>
    <col min="20" max="20" width="6.5703125" style="154" customWidth="1"/>
    <col min="21" max="21" width="8.140625" style="154" customWidth="1"/>
    <col min="22" max="22" width="6.42578125" style="154" customWidth="1"/>
    <col min="23" max="23" width="8.140625" style="154" customWidth="1"/>
    <col min="24" max="24" width="4.85546875" style="154" customWidth="1"/>
    <col min="25" max="26" width="7.140625" style="154" customWidth="1"/>
    <col min="27" max="27" width="6.7109375" style="154" customWidth="1"/>
    <col min="28" max="28" width="12" style="154" customWidth="1"/>
    <col min="29" max="29" width="9.140625" style="154"/>
    <col min="30" max="30" width="11.42578125" style="154" customWidth="1"/>
    <col min="31" max="16384" width="9.140625" style="154"/>
  </cols>
  <sheetData>
    <row r="1" spans="1:29" s="151" customFormat="1" ht="20.25" customHeight="1">
      <c r="A1" s="149" t="s">
        <v>114</v>
      </c>
      <c r="B1" s="149"/>
      <c r="C1" s="149"/>
      <c r="D1" s="149"/>
      <c r="E1" s="150"/>
      <c r="F1" s="149"/>
    </row>
    <row r="2" spans="1:29" ht="15" customHeight="1">
      <c r="A2" s="322" t="s">
        <v>22</v>
      </c>
      <c r="B2" s="322"/>
      <c r="C2" s="322"/>
      <c r="D2" s="314" t="s">
        <v>81</v>
      </c>
      <c r="E2" s="314" t="s">
        <v>4</v>
      </c>
      <c r="F2" s="313" t="s">
        <v>23</v>
      </c>
      <c r="G2" s="152"/>
      <c r="H2" s="315" t="s">
        <v>24</v>
      </c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6" t="s">
        <v>122</v>
      </c>
      <c r="AC2" s="153"/>
    </row>
    <row r="3" spans="1:29" ht="10.5" customHeight="1">
      <c r="A3" s="322"/>
      <c r="B3" s="322"/>
      <c r="C3" s="322"/>
      <c r="D3" s="314"/>
      <c r="E3" s="314"/>
      <c r="F3" s="314"/>
      <c r="G3" s="314" t="s">
        <v>25</v>
      </c>
      <c r="H3" s="316" t="s">
        <v>175</v>
      </c>
      <c r="I3" s="155"/>
      <c r="J3" s="313" t="s">
        <v>134</v>
      </c>
      <c r="K3" s="155"/>
      <c r="L3" s="313">
        <v>19</v>
      </c>
      <c r="M3" s="155"/>
      <c r="N3" s="313">
        <v>20</v>
      </c>
      <c r="O3" s="155"/>
      <c r="P3" s="313" t="s">
        <v>135</v>
      </c>
      <c r="Q3" s="155"/>
      <c r="R3" s="313" t="s">
        <v>27</v>
      </c>
      <c r="S3" s="155"/>
      <c r="T3" s="313" t="s">
        <v>28</v>
      </c>
      <c r="U3" s="155"/>
      <c r="V3" s="313" t="s">
        <v>29</v>
      </c>
      <c r="W3" s="155"/>
      <c r="X3" s="313" t="s">
        <v>30</v>
      </c>
      <c r="Y3" s="155"/>
      <c r="Z3" s="316" t="s">
        <v>176</v>
      </c>
      <c r="AA3" s="155"/>
      <c r="AB3" s="317"/>
      <c r="AC3" s="317" t="s">
        <v>32</v>
      </c>
    </row>
    <row r="4" spans="1:29" ht="18" customHeight="1">
      <c r="A4" s="322"/>
      <c r="B4" s="322"/>
      <c r="C4" s="322"/>
      <c r="D4" s="314"/>
      <c r="E4" s="314"/>
      <c r="F4" s="314"/>
      <c r="G4" s="314"/>
      <c r="H4" s="317"/>
      <c r="I4" s="177" t="s">
        <v>123</v>
      </c>
      <c r="J4" s="314"/>
      <c r="K4" s="177" t="s">
        <v>123</v>
      </c>
      <c r="L4" s="314"/>
      <c r="M4" s="177" t="s">
        <v>123</v>
      </c>
      <c r="N4" s="314"/>
      <c r="O4" s="177" t="s">
        <v>123</v>
      </c>
      <c r="P4" s="314"/>
      <c r="Q4" s="177" t="s">
        <v>123</v>
      </c>
      <c r="R4" s="314"/>
      <c r="S4" s="177" t="s">
        <v>123</v>
      </c>
      <c r="T4" s="314"/>
      <c r="U4" s="177" t="s">
        <v>123</v>
      </c>
      <c r="V4" s="314"/>
      <c r="W4" s="177" t="s">
        <v>123</v>
      </c>
      <c r="X4" s="314"/>
      <c r="Y4" s="177" t="s">
        <v>123</v>
      </c>
      <c r="Z4" s="317"/>
      <c r="AA4" s="177" t="s">
        <v>123</v>
      </c>
      <c r="AB4" s="317"/>
      <c r="AC4" s="317"/>
    </row>
    <row r="5" spans="1:29" ht="15" customHeight="1">
      <c r="A5" s="315" t="s">
        <v>33</v>
      </c>
      <c r="B5" s="315"/>
      <c r="C5" s="315"/>
      <c r="D5" s="178" t="s">
        <v>34</v>
      </c>
      <c r="E5" s="178" t="s">
        <v>112</v>
      </c>
      <c r="F5" s="178">
        <v>1</v>
      </c>
      <c r="G5" s="178">
        <v>2</v>
      </c>
      <c r="H5" s="178">
        <v>3</v>
      </c>
      <c r="I5" s="178">
        <v>4</v>
      </c>
      <c r="J5" s="178">
        <v>5</v>
      </c>
      <c r="K5" s="178">
        <v>6</v>
      </c>
      <c r="L5" s="178">
        <v>7</v>
      </c>
      <c r="M5" s="178">
        <v>8</v>
      </c>
      <c r="N5" s="178">
        <v>7</v>
      </c>
      <c r="O5" s="178">
        <v>8</v>
      </c>
      <c r="P5" s="178">
        <v>9</v>
      </c>
      <c r="Q5" s="178">
        <v>10</v>
      </c>
      <c r="R5" s="178" t="s">
        <v>255</v>
      </c>
      <c r="S5" s="178">
        <v>12</v>
      </c>
      <c r="T5" s="178">
        <v>13</v>
      </c>
      <c r="U5" s="178">
        <v>14</v>
      </c>
      <c r="V5" s="178">
        <v>15</v>
      </c>
      <c r="W5" s="178">
        <v>16</v>
      </c>
      <c r="X5" s="178">
        <v>17</v>
      </c>
      <c r="Y5" s="178">
        <v>18</v>
      </c>
      <c r="Z5" s="178">
        <v>19</v>
      </c>
      <c r="AA5" s="178">
        <v>20</v>
      </c>
      <c r="AB5" s="178">
        <v>21</v>
      </c>
      <c r="AC5" s="178">
        <v>22</v>
      </c>
    </row>
    <row r="6" spans="1:29" ht="27.75" customHeight="1">
      <c r="A6" s="320" t="s">
        <v>151</v>
      </c>
      <c r="B6" s="321"/>
      <c r="C6" s="156" t="s">
        <v>152</v>
      </c>
      <c r="D6" s="157">
        <v>1</v>
      </c>
      <c r="E6" s="158"/>
      <c r="F6" s="159">
        <f>F7+F8+F9</f>
        <v>1106</v>
      </c>
      <c r="G6" s="159">
        <f>I6+K6+M6+O6+Q6+S6+U6+W6+Y6+AA6+AC6</f>
        <v>45</v>
      </c>
      <c r="H6" s="159">
        <f>H7+H8+H9</f>
        <v>346</v>
      </c>
      <c r="I6" s="159">
        <f t="shared" ref="I6:AC6" si="0">I7+I8+I9</f>
        <v>19</v>
      </c>
      <c r="J6" s="159">
        <f t="shared" si="0"/>
        <v>61</v>
      </c>
      <c r="K6" s="159">
        <f t="shared" si="0"/>
        <v>5</v>
      </c>
      <c r="L6" s="159">
        <f t="shared" si="0"/>
        <v>0</v>
      </c>
      <c r="M6" s="159">
        <f t="shared" si="0"/>
        <v>0</v>
      </c>
      <c r="N6" s="159">
        <f t="shared" si="0"/>
        <v>143</v>
      </c>
      <c r="O6" s="159">
        <f t="shared" si="0"/>
        <v>10</v>
      </c>
      <c r="P6" s="159">
        <f t="shared" si="0"/>
        <v>170</v>
      </c>
      <c r="Q6" s="159">
        <f t="shared" si="0"/>
        <v>6</v>
      </c>
      <c r="R6" s="159">
        <f t="shared" si="0"/>
        <v>222</v>
      </c>
      <c r="S6" s="159">
        <f t="shared" si="0"/>
        <v>3</v>
      </c>
      <c r="T6" s="159">
        <f t="shared" si="0"/>
        <v>152</v>
      </c>
      <c r="U6" s="159">
        <f t="shared" si="0"/>
        <v>2</v>
      </c>
      <c r="V6" s="159">
        <f t="shared" si="0"/>
        <v>12</v>
      </c>
      <c r="W6" s="159">
        <f t="shared" si="0"/>
        <v>0</v>
      </c>
      <c r="X6" s="159">
        <f t="shared" si="0"/>
        <v>0</v>
      </c>
      <c r="Y6" s="159">
        <f t="shared" si="0"/>
        <v>0</v>
      </c>
      <c r="Z6" s="159">
        <f t="shared" si="0"/>
        <v>0</v>
      </c>
      <c r="AA6" s="159">
        <f t="shared" si="0"/>
        <v>0</v>
      </c>
      <c r="AB6" s="159">
        <f t="shared" si="0"/>
        <v>0</v>
      </c>
      <c r="AC6" s="159">
        <f t="shared" si="0"/>
        <v>0</v>
      </c>
    </row>
    <row r="7" spans="1:29" ht="27.75" customHeight="1">
      <c r="A7" s="160"/>
      <c r="B7" s="318" t="s">
        <v>95</v>
      </c>
      <c r="C7" s="319"/>
      <c r="D7" s="157">
        <v>2</v>
      </c>
      <c r="E7" s="161">
        <v>9002</v>
      </c>
      <c r="F7" s="158">
        <f>H7+J7+L7+N7+P7+R7+T7+V7+X7+Z7+AB7</f>
        <v>1008</v>
      </c>
      <c r="G7" s="162">
        <f t="shared" ref="G7:G9" si="1">I7+K7+M7+O7+Q7+S7+U7+W7+Y7+AA7+AC7</f>
        <v>0</v>
      </c>
      <c r="H7" s="163">
        <v>321</v>
      </c>
      <c r="I7" s="163">
        <v>0</v>
      </c>
      <c r="J7" s="163">
        <v>56</v>
      </c>
      <c r="K7" s="163">
        <v>0</v>
      </c>
      <c r="L7" s="163">
        <v>0</v>
      </c>
      <c r="M7" s="163">
        <v>0</v>
      </c>
      <c r="N7" s="163">
        <v>120</v>
      </c>
      <c r="O7" s="163">
        <v>0</v>
      </c>
      <c r="P7" s="163">
        <v>150</v>
      </c>
      <c r="Q7" s="163">
        <v>0</v>
      </c>
      <c r="R7" s="163">
        <v>210</v>
      </c>
      <c r="S7" s="163">
        <v>0</v>
      </c>
      <c r="T7" s="163">
        <v>141</v>
      </c>
      <c r="U7" s="163">
        <v>0</v>
      </c>
      <c r="V7" s="163">
        <v>10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63">
        <v>0</v>
      </c>
      <c r="AC7" s="158">
        <v>0</v>
      </c>
    </row>
    <row r="8" spans="1:29" ht="18.75" customHeight="1">
      <c r="A8" s="160"/>
      <c r="B8" s="318" t="s">
        <v>93</v>
      </c>
      <c r="C8" s="319"/>
      <c r="D8" s="157">
        <v>3</v>
      </c>
      <c r="E8" s="161">
        <v>6002</v>
      </c>
      <c r="F8" s="158">
        <f t="shared" ref="F8:G19" si="2">H8+J8+L8+N8+P8+R8+T8+V8+X8+Z8+AB8</f>
        <v>65</v>
      </c>
      <c r="G8" s="162">
        <f t="shared" si="1"/>
        <v>45</v>
      </c>
      <c r="H8" s="158">
        <v>25</v>
      </c>
      <c r="I8" s="158">
        <v>19</v>
      </c>
      <c r="J8" s="158">
        <v>5</v>
      </c>
      <c r="K8" s="158">
        <v>5</v>
      </c>
      <c r="L8" s="158">
        <v>0</v>
      </c>
      <c r="M8" s="158">
        <v>0</v>
      </c>
      <c r="N8" s="158">
        <v>15</v>
      </c>
      <c r="O8" s="158">
        <v>10</v>
      </c>
      <c r="P8" s="158">
        <v>10</v>
      </c>
      <c r="Q8" s="158">
        <v>6</v>
      </c>
      <c r="R8" s="158">
        <v>5</v>
      </c>
      <c r="S8" s="158">
        <v>3</v>
      </c>
      <c r="T8" s="158">
        <v>5</v>
      </c>
      <c r="U8" s="158">
        <v>2</v>
      </c>
      <c r="V8" s="158">
        <f>X8+Y8+AA8+AD8+AF8+AH8+AJ8+AL8+AN8+AP8+AR8</f>
        <v>0</v>
      </c>
      <c r="W8" s="158">
        <f>Y8+Z8+AB8+AE8+AG8+AI8+AK8+AM8+AO8+AQ8+AS8</f>
        <v>0</v>
      </c>
      <c r="X8" s="158">
        <f>Z8+AA8+AD8+AF8+AH8+AJ8+AL8+AN8+AP8+AR8+AT8</f>
        <v>0</v>
      </c>
      <c r="Y8" s="158">
        <f>AA8+AB8+AE8+AG8+AI8+AK8+AM8+AO8+AQ8+AS8+AU8</f>
        <v>0</v>
      </c>
      <c r="Z8" s="158">
        <f>AB8+AD8+AF8+AH8+AJ8+AL8+AN8+AP8+AR8+AT8+AV8</f>
        <v>0</v>
      </c>
      <c r="AA8" s="158">
        <f>AD8+AE8+AG8+AI8+AK8+AM8+AO8+AQ8+AS8+AU8+AW8</f>
        <v>0</v>
      </c>
      <c r="AB8" s="177"/>
      <c r="AC8" s="164">
        <v>0</v>
      </c>
    </row>
    <row r="9" spans="1:29" ht="18.75" customHeight="1">
      <c r="A9" s="160"/>
      <c r="B9" s="318" t="s">
        <v>94</v>
      </c>
      <c r="C9" s="319"/>
      <c r="D9" s="157">
        <v>4</v>
      </c>
      <c r="E9" s="161">
        <v>7002</v>
      </c>
      <c r="F9" s="158">
        <f t="shared" si="2"/>
        <v>33</v>
      </c>
      <c r="G9" s="162">
        <f t="shared" si="1"/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8</v>
      </c>
      <c r="O9" s="163">
        <v>0</v>
      </c>
      <c r="P9" s="163">
        <v>10</v>
      </c>
      <c r="Q9" s="163">
        <v>0</v>
      </c>
      <c r="R9" s="163">
        <v>7</v>
      </c>
      <c r="S9" s="163">
        <v>0</v>
      </c>
      <c r="T9" s="163">
        <v>6</v>
      </c>
      <c r="U9" s="163">
        <v>0</v>
      </c>
      <c r="V9" s="163">
        <v>2</v>
      </c>
      <c r="W9" s="158">
        <v>0</v>
      </c>
      <c r="X9" s="165">
        <v>0</v>
      </c>
      <c r="Y9" s="163">
        <v>0</v>
      </c>
      <c r="Z9" s="163">
        <v>0</v>
      </c>
      <c r="AA9" s="163">
        <v>0</v>
      </c>
      <c r="AB9" s="166"/>
      <c r="AC9" s="164">
        <v>0</v>
      </c>
    </row>
    <row r="10" spans="1:29" ht="29.25" customHeight="1">
      <c r="A10" s="323" t="s">
        <v>251</v>
      </c>
      <c r="B10" s="324"/>
      <c r="C10" s="325"/>
      <c r="D10" s="157">
        <v>13</v>
      </c>
      <c r="E10" s="158"/>
      <c r="F10" s="159">
        <f t="shared" si="2"/>
        <v>2423</v>
      </c>
      <c r="G10" s="159">
        <f t="shared" si="2"/>
        <v>522</v>
      </c>
      <c r="H10" s="159">
        <f>H11+H12+H13+H14+H15+H16+H17+H18+H19</f>
        <v>986</v>
      </c>
      <c r="I10" s="159">
        <f t="shared" ref="I10:AC10" si="3">I11+I12+I13+I14+I15+I16+I17+I18+I19</f>
        <v>0</v>
      </c>
      <c r="J10" s="159">
        <f t="shared" si="3"/>
        <v>586</v>
      </c>
      <c r="K10" s="159">
        <f t="shared" si="3"/>
        <v>134</v>
      </c>
      <c r="L10" s="159">
        <f t="shared" si="3"/>
        <v>7</v>
      </c>
      <c r="M10" s="159">
        <f t="shared" si="3"/>
        <v>1</v>
      </c>
      <c r="N10" s="159">
        <f t="shared" si="3"/>
        <v>8</v>
      </c>
      <c r="O10" s="159">
        <f t="shared" si="3"/>
        <v>3</v>
      </c>
      <c r="P10" s="159">
        <f t="shared" si="3"/>
        <v>487</v>
      </c>
      <c r="Q10" s="159">
        <f t="shared" si="3"/>
        <v>229</v>
      </c>
      <c r="R10" s="159">
        <f t="shared" si="3"/>
        <v>211</v>
      </c>
      <c r="S10" s="159">
        <f t="shared" si="3"/>
        <v>92</v>
      </c>
      <c r="T10" s="159">
        <f t="shared" si="3"/>
        <v>138</v>
      </c>
      <c r="U10" s="159">
        <f t="shared" si="3"/>
        <v>63</v>
      </c>
      <c r="V10" s="159">
        <f t="shared" si="3"/>
        <v>0</v>
      </c>
      <c r="W10" s="159">
        <f t="shared" si="3"/>
        <v>0</v>
      </c>
      <c r="X10" s="159">
        <f t="shared" si="3"/>
        <v>0</v>
      </c>
      <c r="Y10" s="159">
        <f t="shared" si="3"/>
        <v>0</v>
      </c>
      <c r="Z10" s="159">
        <f t="shared" si="3"/>
        <v>0</v>
      </c>
      <c r="AA10" s="159">
        <f t="shared" si="3"/>
        <v>0</v>
      </c>
      <c r="AB10" s="159">
        <f t="shared" si="3"/>
        <v>0</v>
      </c>
      <c r="AC10" s="159">
        <f t="shared" si="3"/>
        <v>0</v>
      </c>
    </row>
    <row r="11" spans="1:29" ht="18.75" customHeight="1">
      <c r="A11" s="160"/>
      <c r="B11" s="318" t="s">
        <v>137</v>
      </c>
      <c r="C11" s="319"/>
      <c r="D11" s="157">
        <v>6</v>
      </c>
      <c r="E11" s="161">
        <v>14000</v>
      </c>
      <c r="F11" s="158">
        <f t="shared" si="2"/>
        <v>633</v>
      </c>
      <c r="G11" s="158">
        <f t="shared" si="2"/>
        <v>51</v>
      </c>
      <c r="H11" s="163">
        <v>380</v>
      </c>
      <c r="I11" s="163">
        <v>0</v>
      </c>
      <c r="J11" s="163">
        <v>253</v>
      </c>
      <c r="K11" s="163">
        <v>51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58">
        <v>0</v>
      </c>
      <c r="Y11" s="165">
        <v>0</v>
      </c>
      <c r="Z11" s="163">
        <v>0</v>
      </c>
      <c r="AA11" s="163">
        <v>0</v>
      </c>
      <c r="AB11" s="163">
        <v>0</v>
      </c>
      <c r="AC11" s="177"/>
    </row>
    <row r="12" spans="1:29" ht="18.75" customHeight="1">
      <c r="A12" s="160"/>
      <c r="B12" s="318" t="s">
        <v>96</v>
      </c>
      <c r="C12" s="319"/>
      <c r="D12" s="157">
        <v>7</v>
      </c>
      <c r="E12" s="161">
        <v>11000</v>
      </c>
      <c r="F12" s="158">
        <f t="shared" si="2"/>
        <v>796</v>
      </c>
      <c r="G12" s="158">
        <f t="shared" si="2"/>
        <v>60</v>
      </c>
      <c r="H12" s="163">
        <v>555</v>
      </c>
      <c r="I12" s="163">
        <v>0</v>
      </c>
      <c r="J12" s="163">
        <v>238</v>
      </c>
      <c r="K12" s="163">
        <v>60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3</v>
      </c>
      <c r="U12" s="163">
        <v>0</v>
      </c>
      <c r="V12" s="163">
        <v>0</v>
      </c>
      <c r="W12" s="163">
        <v>0</v>
      </c>
      <c r="X12" s="158">
        <v>0</v>
      </c>
      <c r="Y12" s="165">
        <v>0</v>
      </c>
      <c r="Z12" s="163">
        <v>0</v>
      </c>
      <c r="AA12" s="163">
        <v>0</v>
      </c>
      <c r="AB12" s="163">
        <v>0</v>
      </c>
      <c r="AC12" s="177"/>
    </row>
    <row r="13" spans="1:29" ht="18.75" customHeight="1">
      <c r="A13" s="160"/>
      <c r="B13" s="318" t="s">
        <v>97</v>
      </c>
      <c r="C13" s="319"/>
      <c r="D13" s="157">
        <v>8</v>
      </c>
      <c r="E13" s="161">
        <v>12000</v>
      </c>
      <c r="F13" s="158">
        <f t="shared" si="2"/>
        <v>25</v>
      </c>
      <c r="G13" s="158">
        <f t="shared" si="2"/>
        <v>6</v>
      </c>
      <c r="H13" s="163">
        <v>0</v>
      </c>
      <c r="I13" s="163">
        <v>0</v>
      </c>
      <c r="J13" s="163">
        <v>25</v>
      </c>
      <c r="K13" s="163">
        <v>6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58">
        <v>0</v>
      </c>
      <c r="Y13" s="165">
        <v>0</v>
      </c>
      <c r="Z13" s="163">
        <v>0</v>
      </c>
      <c r="AA13" s="163">
        <v>0</v>
      </c>
      <c r="AB13" s="163">
        <v>0</v>
      </c>
      <c r="AC13" s="166"/>
    </row>
    <row r="14" spans="1:29" ht="18.75" customHeight="1">
      <c r="A14" s="160"/>
      <c r="B14" s="318" t="s">
        <v>98</v>
      </c>
      <c r="C14" s="319"/>
      <c r="D14" s="157">
        <v>9</v>
      </c>
      <c r="E14" s="161">
        <v>13000</v>
      </c>
      <c r="F14" s="158">
        <f t="shared" si="2"/>
        <v>6</v>
      </c>
      <c r="G14" s="158">
        <f t="shared" si="2"/>
        <v>0</v>
      </c>
      <c r="H14" s="163">
        <v>6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58">
        <v>0</v>
      </c>
      <c r="Y14" s="165">
        <v>0</v>
      </c>
      <c r="Z14" s="163">
        <v>0</v>
      </c>
      <c r="AA14" s="163">
        <v>0</v>
      </c>
      <c r="AB14" s="163">
        <v>0</v>
      </c>
      <c r="AC14" s="166"/>
    </row>
    <row r="15" spans="1:29" ht="18.75" customHeight="1">
      <c r="A15" s="160"/>
      <c r="B15" s="318" t="s">
        <v>100</v>
      </c>
      <c r="C15" s="319"/>
      <c r="D15" s="157">
        <v>10</v>
      </c>
      <c r="E15" s="161">
        <v>19002</v>
      </c>
      <c r="F15" s="158">
        <f t="shared" si="2"/>
        <v>19</v>
      </c>
      <c r="G15" s="158">
        <f t="shared" si="2"/>
        <v>3</v>
      </c>
      <c r="H15" s="163">
        <v>0</v>
      </c>
      <c r="I15" s="163">
        <v>0</v>
      </c>
      <c r="J15" s="163">
        <v>10</v>
      </c>
      <c r="K15" s="163">
        <v>2</v>
      </c>
      <c r="L15" s="163">
        <v>3</v>
      </c>
      <c r="M15" s="163">
        <v>1</v>
      </c>
      <c r="N15" s="163">
        <v>2</v>
      </c>
      <c r="O15" s="163">
        <v>0</v>
      </c>
      <c r="P15" s="163">
        <v>4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58">
        <v>0</v>
      </c>
      <c r="Y15" s="165">
        <v>0</v>
      </c>
      <c r="Z15" s="163">
        <v>0</v>
      </c>
      <c r="AA15" s="163">
        <v>0</v>
      </c>
      <c r="AB15" s="163">
        <v>0</v>
      </c>
      <c r="AC15" s="177"/>
    </row>
    <row r="16" spans="1:29" ht="18.75" customHeight="1">
      <c r="A16" s="160"/>
      <c r="B16" s="318" t="s">
        <v>99</v>
      </c>
      <c r="C16" s="319"/>
      <c r="D16" s="177">
        <v>20</v>
      </c>
      <c r="E16" s="158">
        <v>91000</v>
      </c>
      <c r="F16" s="158">
        <f t="shared" si="2"/>
        <v>8</v>
      </c>
      <c r="G16" s="158">
        <f t="shared" si="2"/>
        <v>0</v>
      </c>
      <c r="H16" s="163">
        <v>0</v>
      </c>
      <c r="I16" s="163">
        <v>0</v>
      </c>
      <c r="J16" s="163">
        <v>4</v>
      </c>
      <c r="K16" s="163">
        <v>0</v>
      </c>
      <c r="L16" s="163">
        <v>4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58">
        <v>0</v>
      </c>
      <c r="Y16" s="165">
        <v>0</v>
      </c>
      <c r="Z16" s="163">
        <v>0</v>
      </c>
      <c r="AA16" s="163">
        <v>0</v>
      </c>
      <c r="AB16" s="163">
        <v>0</v>
      </c>
      <c r="AC16" s="177"/>
    </row>
    <row r="17" spans="1:29" ht="18.75" customHeight="1">
      <c r="A17" s="160"/>
      <c r="B17" s="318" t="s">
        <v>120</v>
      </c>
      <c r="C17" s="319"/>
      <c r="D17" s="177">
        <v>23</v>
      </c>
      <c r="E17" s="158">
        <v>21002</v>
      </c>
      <c r="F17" s="158">
        <f t="shared" si="2"/>
        <v>109</v>
      </c>
      <c r="G17" s="158">
        <f t="shared" si="2"/>
        <v>18</v>
      </c>
      <c r="H17" s="163">
        <v>45</v>
      </c>
      <c r="I17" s="163">
        <v>0</v>
      </c>
      <c r="J17" s="163">
        <v>56</v>
      </c>
      <c r="K17" s="163">
        <v>15</v>
      </c>
      <c r="L17" s="163">
        <v>0</v>
      </c>
      <c r="M17" s="163">
        <v>0</v>
      </c>
      <c r="N17" s="163">
        <v>6</v>
      </c>
      <c r="O17" s="163">
        <v>3</v>
      </c>
      <c r="P17" s="163">
        <v>0</v>
      </c>
      <c r="Q17" s="163">
        <v>0</v>
      </c>
      <c r="R17" s="163">
        <v>2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58">
        <v>0</v>
      </c>
      <c r="Y17" s="165">
        <v>0</v>
      </c>
      <c r="Z17" s="163">
        <v>0</v>
      </c>
      <c r="AA17" s="163">
        <v>0</v>
      </c>
      <c r="AB17" s="163">
        <v>0</v>
      </c>
      <c r="AC17" s="177"/>
    </row>
    <row r="18" spans="1:29" ht="18.75" customHeight="1">
      <c r="A18" s="160"/>
      <c r="B18" s="318" t="s">
        <v>113</v>
      </c>
      <c r="C18" s="319"/>
      <c r="D18" s="157">
        <v>28</v>
      </c>
      <c r="E18" s="155">
        <v>26002</v>
      </c>
      <c r="F18" s="158">
        <f t="shared" si="2"/>
        <v>60</v>
      </c>
      <c r="G18" s="158">
        <f t="shared" si="2"/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25</v>
      </c>
      <c r="Q18" s="163">
        <v>0</v>
      </c>
      <c r="R18" s="163">
        <v>25</v>
      </c>
      <c r="S18" s="163">
        <v>0</v>
      </c>
      <c r="T18" s="163">
        <v>10</v>
      </c>
      <c r="U18" s="163">
        <v>0</v>
      </c>
      <c r="V18" s="163">
        <v>0</v>
      </c>
      <c r="W18" s="163">
        <v>0</v>
      </c>
      <c r="X18" s="158">
        <v>0</v>
      </c>
      <c r="Y18" s="165">
        <v>0</v>
      </c>
      <c r="Z18" s="163">
        <v>0</v>
      </c>
      <c r="AA18" s="163">
        <v>0</v>
      </c>
      <c r="AB18" s="163">
        <v>0</v>
      </c>
      <c r="AC18" s="177"/>
    </row>
    <row r="19" spans="1:29" ht="18.75" customHeight="1">
      <c r="A19" s="160"/>
      <c r="B19" s="318" t="s">
        <v>101</v>
      </c>
      <c r="C19" s="319"/>
      <c r="D19" s="177">
        <v>30</v>
      </c>
      <c r="E19" s="167">
        <v>24002</v>
      </c>
      <c r="F19" s="158">
        <f t="shared" si="2"/>
        <v>767</v>
      </c>
      <c r="G19" s="158">
        <f t="shared" si="2"/>
        <v>384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/>
      <c r="P19" s="163">
        <v>458</v>
      </c>
      <c r="Q19" s="163">
        <v>229</v>
      </c>
      <c r="R19" s="163">
        <v>184</v>
      </c>
      <c r="S19" s="163">
        <v>92</v>
      </c>
      <c r="T19" s="163">
        <v>125</v>
      </c>
      <c r="U19" s="163">
        <v>63</v>
      </c>
      <c r="V19" s="163">
        <v>0</v>
      </c>
      <c r="W19" s="163">
        <v>0</v>
      </c>
      <c r="X19" s="158">
        <v>0</v>
      </c>
      <c r="Y19" s="165">
        <v>0</v>
      </c>
      <c r="Z19" s="163">
        <v>0</v>
      </c>
      <c r="AA19" s="163">
        <v>0</v>
      </c>
      <c r="AB19" s="163">
        <v>0</v>
      </c>
      <c r="AC19" s="177"/>
    </row>
    <row r="20" spans="1:29" ht="26.25" customHeight="1">
      <c r="A20" s="326" t="s">
        <v>252</v>
      </c>
      <c r="B20" s="327"/>
      <c r="C20" s="156" t="s">
        <v>153</v>
      </c>
      <c r="D20" s="157">
        <v>31</v>
      </c>
      <c r="E20" s="168"/>
      <c r="F20" s="169">
        <f>H20+J20+L20+N20+P20+R20+T20+V20+X20+Z20+AB20</f>
        <v>7165</v>
      </c>
      <c r="G20" s="169">
        <f>I20+K20+M20+O20+Q20+S20+U20+W20+Y20+AA20+AC20</f>
        <v>3023</v>
      </c>
      <c r="H20" s="169">
        <f t="shared" ref="H20:AC20" si="4">H21+H22+H23+H24</f>
        <v>1050</v>
      </c>
      <c r="I20" s="169">
        <f t="shared" si="4"/>
        <v>35</v>
      </c>
      <c r="J20" s="169">
        <f t="shared" si="4"/>
        <v>774</v>
      </c>
      <c r="K20" s="169">
        <f t="shared" si="4"/>
        <v>511</v>
      </c>
      <c r="L20" s="169">
        <f t="shared" si="4"/>
        <v>767</v>
      </c>
      <c r="M20" s="169">
        <f t="shared" si="4"/>
        <v>334</v>
      </c>
      <c r="N20" s="169">
        <f t="shared" si="4"/>
        <v>725</v>
      </c>
      <c r="O20" s="169">
        <f t="shared" si="4"/>
        <v>424</v>
      </c>
      <c r="P20" s="169">
        <f t="shared" si="4"/>
        <v>1054</v>
      </c>
      <c r="Q20" s="169">
        <f t="shared" si="4"/>
        <v>571</v>
      </c>
      <c r="R20" s="169">
        <f t="shared" si="4"/>
        <v>1331</v>
      </c>
      <c r="S20" s="169">
        <f t="shared" si="4"/>
        <v>500</v>
      </c>
      <c r="T20" s="169">
        <f t="shared" si="4"/>
        <v>1004</v>
      </c>
      <c r="U20" s="169">
        <f t="shared" si="4"/>
        <v>449</v>
      </c>
      <c r="V20" s="169">
        <f t="shared" si="4"/>
        <v>281</v>
      </c>
      <c r="W20" s="169">
        <f t="shared" si="4"/>
        <v>126</v>
      </c>
      <c r="X20" s="169">
        <f t="shared" si="4"/>
        <v>91</v>
      </c>
      <c r="Y20" s="169">
        <f t="shared" si="4"/>
        <v>34</v>
      </c>
      <c r="Z20" s="169">
        <f t="shared" si="4"/>
        <v>0</v>
      </c>
      <c r="AA20" s="169">
        <f t="shared" si="4"/>
        <v>39</v>
      </c>
      <c r="AB20" s="169">
        <f t="shared" si="4"/>
        <v>88</v>
      </c>
      <c r="AC20" s="169">
        <f t="shared" si="4"/>
        <v>0</v>
      </c>
    </row>
    <row r="21" spans="1:29" ht="17.25" customHeight="1">
      <c r="A21" s="160"/>
      <c r="B21" s="318" t="s">
        <v>103</v>
      </c>
      <c r="C21" s="319"/>
      <c r="D21" s="177">
        <v>32</v>
      </c>
      <c r="E21" s="155" t="s">
        <v>35</v>
      </c>
      <c r="F21" s="162">
        <f>H21+J21+L21+N21+P21+R21+T21+V21+X21+Z21+AB21</f>
        <v>2827</v>
      </c>
      <c r="G21" s="158">
        <f>I21+K21+M21+O21+Q21+S21+U21+W21+Y21+AA21+AC21</f>
        <v>1131</v>
      </c>
      <c r="H21" s="158">
        <v>389</v>
      </c>
      <c r="I21" s="158">
        <v>0</v>
      </c>
      <c r="J21" s="158">
        <v>464</v>
      </c>
      <c r="K21" s="158">
        <v>269</v>
      </c>
      <c r="L21" s="158">
        <v>365</v>
      </c>
      <c r="M21" s="158">
        <v>136</v>
      </c>
      <c r="N21" s="158">
        <v>345</v>
      </c>
      <c r="O21" s="158">
        <v>162</v>
      </c>
      <c r="P21" s="158">
        <v>515</v>
      </c>
      <c r="Q21" s="158">
        <v>263</v>
      </c>
      <c r="R21" s="158">
        <v>428</v>
      </c>
      <c r="S21" s="158">
        <v>163</v>
      </c>
      <c r="T21" s="158">
        <v>316</v>
      </c>
      <c r="U21" s="158">
        <v>136</v>
      </c>
      <c r="V21" s="158">
        <v>5</v>
      </c>
      <c r="W21" s="158">
        <v>2</v>
      </c>
      <c r="X21" s="158">
        <v>0</v>
      </c>
      <c r="Y21" s="170">
        <v>0</v>
      </c>
      <c r="Z21" s="158">
        <v>0</v>
      </c>
      <c r="AA21" s="158">
        <v>0</v>
      </c>
      <c r="AB21" s="158">
        <v>0</v>
      </c>
      <c r="AC21" s="166"/>
    </row>
    <row r="22" spans="1:29" ht="17.25" customHeight="1">
      <c r="A22" s="160"/>
      <c r="B22" s="318" t="s">
        <v>102</v>
      </c>
      <c r="C22" s="319"/>
      <c r="D22" s="177">
        <v>33</v>
      </c>
      <c r="E22" s="155" t="s">
        <v>36</v>
      </c>
      <c r="F22" s="162">
        <f t="shared" ref="F22:G29" si="5">H22+J22+L22+N22+P22+R22+T22+V22+X22+Z22+AB22</f>
        <v>2818</v>
      </c>
      <c r="G22" s="158">
        <f t="shared" si="5"/>
        <v>1295</v>
      </c>
      <c r="H22" s="158">
        <v>36</v>
      </c>
      <c r="I22" s="158">
        <v>0</v>
      </c>
      <c r="J22" s="158">
        <v>250</v>
      </c>
      <c r="K22" s="158">
        <v>221</v>
      </c>
      <c r="L22" s="158">
        <v>330</v>
      </c>
      <c r="M22" s="158">
        <v>162</v>
      </c>
      <c r="N22" s="158">
        <v>278</v>
      </c>
      <c r="O22" s="158">
        <v>180</v>
      </c>
      <c r="P22" s="158">
        <v>373</v>
      </c>
      <c r="Q22" s="158">
        <v>123</v>
      </c>
      <c r="R22" s="158">
        <v>564</v>
      </c>
      <c r="S22" s="158">
        <v>214</v>
      </c>
      <c r="T22" s="158">
        <v>584</v>
      </c>
      <c r="U22" s="158">
        <v>265</v>
      </c>
      <c r="V22" s="158">
        <v>245</v>
      </c>
      <c r="W22" s="158">
        <v>96</v>
      </c>
      <c r="X22" s="158">
        <v>86</v>
      </c>
      <c r="Y22" s="170">
        <v>34</v>
      </c>
      <c r="Z22" s="158">
        <v>0</v>
      </c>
      <c r="AA22" s="158">
        <v>0</v>
      </c>
      <c r="AB22" s="158">
        <v>72</v>
      </c>
      <c r="AC22" s="177"/>
    </row>
    <row r="23" spans="1:29" ht="17.25" customHeight="1">
      <c r="A23" s="160"/>
      <c r="B23" s="328" t="s">
        <v>104</v>
      </c>
      <c r="C23" s="329"/>
      <c r="D23" s="158">
        <v>13</v>
      </c>
      <c r="E23" s="158">
        <f>G23+H23+J23+L23+N23+P23+R23+T23+V23+X23+Z23</f>
        <v>1153</v>
      </c>
      <c r="F23" s="162">
        <f t="shared" si="5"/>
        <v>1153</v>
      </c>
      <c r="G23" s="158">
        <f t="shared" si="5"/>
        <v>0</v>
      </c>
      <c r="H23" s="163">
        <v>500</v>
      </c>
      <c r="I23" s="163">
        <v>0</v>
      </c>
      <c r="J23" s="163">
        <v>47</v>
      </c>
      <c r="K23" s="163">
        <v>0</v>
      </c>
      <c r="L23" s="163">
        <v>64</v>
      </c>
      <c r="M23" s="163">
        <v>0</v>
      </c>
      <c r="N23" s="163">
        <v>85</v>
      </c>
      <c r="O23" s="163">
        <v>0</v>
      </c>
      <c r="P23" s="163">
        <v>130</v>
      </c>
      <c r="Q23" s="163">
        <v>0</v>
      </c>
      <c r="R23" s="163">
        <v>265</v>
      </c>
      <c r="S23" s="163">
        <v>0</v>
      </c>
      <c r="T23" s="163">
        <v>52</v>
      </c>
      <c r="U23" s="163">
        <v>0</v>
      </c>
      <c r="V23" s="163">
        <v>10</v>
      </c>
      <c r="W23" s="158">
        <v>0</v>
      </c>
      <c r="X23" s="165">
        <v>0</v>
      </c>
      <c r="Y23" s="163">
        <v>0</v>
      </c>
      <c r="Z23" s="163">
        <v>0</v>
      </c>
      <c r="AA23" s="163">
        <v>0</v>
      </c>
      <c r="AB23" s="158">
        <v>0</v>
      </c>
      <c r="AC23" s="177"/>
    </row>
    <row r="24" spans="1:29" ht="17.25" customHeight="1">
      <c r="A24" s="160"/>
      <c r="B24" s="318" t="s">
        <v>105</v>
      </c>
      <c r="C24" s="319"/>
      <c r="D24" s="177">
        <v>36</v>
      </c>
      <c r="E24" s="155" t="s">
        <v>40</v>
      </c>
      <c r="F24" s="162">
        <f t="shared" si="5"/>
        <v>367</v>
      </c>
      <c r="G24" s="158">
        <f t="shared" si="5"/>
        <v>597</v>
      </c>
      <c r="H24" s="171">
        <v>125</v>
      </c>
      <c r="I24" s="171">
        <v>35</v>
      </c>
      <c r="J24" s="171">
        <v>13</v>
      </c>
      <c r="K24" s="171">
        <v>21</v>
      </c>
      <c r="L24" s="171">
        <v>8</v>
      </c>
      <c r="M24" s="171">
        <v>36</v>
      </c>
      <c r="N24" s="171">
        <v>17</v>
      </c>
      <c r="O24" s="171">
        <v>82</v>
      </c>
      <c r="P24" s="171">
        <v>36</v>
      </c>
      <c r="Q24" s="171">
        <v>185</v>
      </c>
      <c r="R24" s="171">
        <v>74</v>
      </c>
      <c r="S24" s="171">
        <v>123</v>
      </c>
      <c r="T24" s="171">
        <v>52</v>
      </c>
      <c r="U24" s="171">
        <v>48</v>
      </c>
      <c r="V24" s="171">
        <v>21</v>
      </c>
      <c r="W24" s="171">
        <v>28</v>
      </c>
      <c r="X24" s="158">
        <v>5</v>
      </c>
      <c r="Y24" s="170">
        <v>0</v>
      </c>
      <c r="Z24" s="158">
        <v>0</v>
      </c>
      <c r="AA24" s="158">
        <v>39</v>
      </c>
      <c r="AB24" s="158">
        <v>16</v>
      </c>
      <c r="AC24" s="166"/>
    </row>
    <row r="25" spans="1:29" ht="17.25" customHeight="1">
      <c r="A25" s="326" t="s">
        <v>154</v>
      </c>
      <c r="B25" s="327"/>
      <c r="C25" s="156" t="s">
        <v>155</v>
      </c>
      <c r="D25" s="177">
        <v>45</v>
      </c>
      <c r="E25" s="168"/>
      <c r="F25" s="159">
        <f>F26+F27</f>
        <v>939</v>
      </c>
      <c r="G25" s="159">
        <f t="shared" ref="G25:AC25" si="6">G26+G27</f>
        <v>194</v>
      </c>
      <c r="H25" s="159">
        <f t="shared" si="6"/>
        <v>419</v>
      </c>
      <c r="I25" s="159">
        <f t="shared" si="6"/>
        <v>0</v>
      </c>
      <c r="J25" s="159">
        <f t="shared" si="6"/>
        <v>114</v>
      </c>
      <c r="K25" s="159">
        <f t="shared" si="6"/>
        <v>24</v>
      </c>
      <c r="L25" s="159">
        <f t="shared" si="6"/>
        <v>92</v>
      </c>
      <c r="M25" s="159">
        <f t="shared" si="6"/>
        <v>31</v>
      </c>
      <c r="N25" s="159">
        <f t="shared" si="6"/>
        <v>49</v>
      </c>
      <c r="O25" s="159">
        <f t="shared" si="6"/>
        <v>19</v>
      </c>
      <c r="P25" s="159">
        <f t="shared" si="6"/>
        <v>129</v>
      </c>
      <c r="Q25" s="159">
        <f t="shared" si="6"/>
        <v>50</v>
      </c>
      <c r="R25" s="159">
        <f t="shared" si="6"/>
        <v>53</v>
      </c>
      <c r="S25" s="159">
        <f t="shared" si="6"/>
        <v>20</v>
      </c>
      <c r="T25" s="159">
        <f t="shared" si="6"/>
        <v>27</v>
      </c>
      <c r="U25" s="159">
        <f t="shared" si="6"/>
        <v>9</v>
      </c>
      <c r="V25" s="159">
        <f t="shared" si="6"/>
        <v>42</v>
      </c>
      <c r="W25" s="159">
        <f t="shared" si="6"/>
        <v>7</v>
      </c>
      <c r="X25" s="159">
        <f t="shared" si="6"/>
        <v>0</v>
      </c>
      <c r="Y25" s="159">
        <f t="shared" si="6"/>
        <v>0</v>
      </c>
      <c r="Z25" s="159">
        <f t="shared" si="6"/>
        <v>0</v>
      </c>
      <c r="AA25" s="159">
        <f t="shared" si="6"/>
        <v>34</v>
      </c>
      <c r="AB25" s="159">
        <f t="shared" si="6"/>
        <v>14</v>
      </c>
      <c r="AC25" s="159">
        <f t="shared" si="6"/>
        <v>0</v>
      </c>
    </row>
    <row r="26" spans="1:29" ht="17.25" customHeight="1">
      <c r="A26" s="160"/>
      <c r="B26" s="318" t="s">
        <v>43</v>
      </c>
      <c r="C26" s="319"/>
      <c r="D26" s="157">
        <v>46</v>
      </c>
      <c r="E26" s="155" t="s">
        <v>44</v>
      </c>
      <c r="F26" s="162">
        <f t="shared" si="5"/>
        <v>488</v>
      </c>
      <c r="G26" s="158">
        <f t="shared" si="5"/>
        <v>77</v>
      </c>
      <c r="H26" s="158">
        <v>219</v>
      </c>
      <c r="I26" s="158">
        <v>0</v>
      </c>
      <c r="J26" s="158">
        <v>64</v>
      </c>
      <c r="K26" s="158">
        <v>0</v>
      </c>
      <c r="L26" s="158">
        <v>35</v>
      </c>
      <c r="M26" s="158">
        <v>6</v>
      </c>
      <c r="N26" s="158">
        <v>13</v>
      </c>
      <c r="O26" s="158">
        <v>5</v>
      </c>
      <c r="P26" s="158">
        <v>84</v>
      </c>
      <c r="Q26" s="158">
        <v>32</v>
      </c>
      <c r="R26" s="158">
        <v>15</v>
      </c>
      <c r="S26" s="158">
        <v>2</v>
      </c>
      <c r="T26" s="158">
        <v>17</v>
      </c>
      <c r="U26" s="158">
        <v>6</v>
      </c>
      <c r="V26" s="158">
        <v>33</v>
      </c>
      <c r="W26" s="158">
        <v>5</v>
      </c>
      <c r="X26" s="158">
        <v>0</v>
      </c>
      <c r="Y26" s="170">
        <v>0</v>
      </c>
      <c r="Z26" s="158">
        <v>0</v>
      </c>
      <c r="AA26" s="158">
        <v>21</v>
      </c>
      <c r="AB26" s="158">
        <v>8</v>
      </c>
      <c r="AC26" s="177">
        <v>0</v>
      </c>
    </row>
    <row r="27" spans="1:29" ht="17.25" customHeight="1">
      <c r="A27" s="160"/>
      <c r="B27" s="318" t="s">
        <v>45</v>
      </c>
      <c r="C27" s="319"/>
      <c r="D27" s="157">
        <v>49</v>
      </c>
      <c r="E27" s="155" t="s">
        <v>46</v>
      </c>
      <c r="F27" s="162">
        <f t="shared" si="5"/>
        <v>451</v>
      </c>
      <c r="G27" s="158">
        <f t="shared" si="5"/>
        <v>117</v>
      </c>
      <c r="H27" s="158">
        <v>200</v>
      </c>
      <c r="I27" s="158">
        <v>0</v>
      </c>
      <c r="J27" s="158">
        <v>50</v>
      </c>
      <c r="K27" s="158">
        <v>24</v>
      </c>
      <c r="L27" s="158">
        <v>57</v>
      </c>
      <c r="M27" s="158">
        <v>25</v>
      </c>
      <c r="N27" s="158">
        <v>36</v>
      </c>
      <c r="O27" s="158">
        <v>14</v>
      </c>
      <c r="P27" s="158">
        <v>45</v>
      </c>
      <c r="Q27" s="158">
        <v>18</v>
      </c>
      <c r="R27" s="158">
        <v>38</v>
      </c>
      <c r="S27" s="158">
        <v>18</v>
      </c>
      <c r="T27" s="158">
        <v>10</v>
      </c>
      <c r="U27" s="158">
        <v>3</v>
      </c>
      <c r="V27" s="158">
        <v>9</v>
      </c>
      <c r="W27" s="158">
        <v>2</v>
      </c>
      <c r="X27" s="158">
        <v>0</v>
      </c>
      <c r="Y27" s="170">
        <v>0</v>
      </c>
      <c r="Z27" s="158">
        <v>0</v>
      </c>
      <c r="AA27" s="158">
        <v>13</v>
      </c>
      <c r="AB27" s="158">
        <v>6</v>
      </c>
      <c r="AC27" s="158">
        <v>0</v>
      </c>
    </row>
    <row r="28" spans="1:29" ht="17.25" customHeight="1">
      <c r="A28" s="326" t="s">
        <v>156</v>
      </c>
      <c r="B28" s="327"/>
      <c r="C28" s="156" t="s">
        <v>157</v>
      </c>
      <c r="D28" s="177">
        <v>51</v>
      </c>
      <c r="E28" s="168"/>
      <c r="F28" s="162">
        <f>F29+F30</f>
        <v>44</v>
      </c>
      <c r="G28" s="162">
        <f t="shared" ref="G28:AC28" si="7">G29+G30</f>
        <v>22</v>
      </c>
      <c r="H28" s="162">
        <f t="shared" si="7"/>
        <v>0</v>
      </c>
      <c r="I28" s="162">
        <f t="shared" si="7"/>
        <v>0</v>
      </c>
      <c r="J28" s="162">
        <f t="shared" si="7"/>
        <v>0</v>
      </c>
      <c r="K28" s="162">
        <f t="shared" si="7"/>
        <v>0</v>
      </c>
      <c r="L28" s="162">
        <f t="shared" si="7"/>
        <v>0</v>
      </c>
      <c r="M28" s="162">
        <f t="shared" si="7"/>
        <v>0</v>
      </c>
      <c r="N28" s="162">
        <f t="shared" si="7"/>
        <v>0</v>
      </c>
      <c r="O28" s="162">
        <f t="shared" si="7"/>
        <v>0</v>
      </c>
      <c r="P28" s="162">
        <f t="shared" si="7"/>
        <v>4</v>
      </c>
      <c r="Q28" s="162">
        <f t="shared" si="7"/>
        <v>2</v>
      </c>
      <c r="R28" s="162">
        <f t="shared" si="7"/>
        <v>4</v>
      </c>
      <c r="S28" s="162">
        <f t="shared" si="7"/>
        <v>2</v>
      </c>
      <c r="T28" s="162">
        <f t="shared" si="7"/>
        <v>0</v>
      </c>
      <c r="U28" s="162">
        <f t="shared" si="7"/>
        <v>0</v>
      </c>
      <c r="V28" s="162">
        <f t="shared" si="7"/>
        <v>0</v>
      </c>
      <c r="W28" s="162">
        <f t="shared" si="7"/>
        <v>0</v>
      </c>
      <c r="X28" s="162">
        <f t="shared" si="7"/>
        <v>0</v>
      </c>
      <c r="Y28" s="162">
        <f t="shared" si="7"/>
        <v>0</v>
      </c>
      <c r="Z28" s="162">
        <f t="shared" si="7"/>
        <v>0</v>
      </c>
      <c r="AA28" s="162">
        <f t="shared" si="7"/>
        <v>36</v>
      </c>
      <c r="AB28" s="162">
        <f t="shared" si="7"/>
        <v>18</v>
      </c>
      <c r="AC28" s="162">
        <f t="shared" si="7"/>
        <v>0</v>
      </c>
    </row>
    <row r="29" spans="1:29" ht="17.25" customHeight="1">
      <c r="A29" s="160"/>
      <c r="B29" s="318" t="s">
        <v>48</v>
      </c>
      <c r="C29" s="319"/>
      <c r="D29" s="157">
        <v>52</v>
      </c>
      <c r="E29" s="155" t="s">
        <v>49</v>
      </c>
      <c r="F29" s="162">
        <f t="shared" si="5"/>
        <v>8</v>
      </c>
      <c r="G29" s="162">
        <f t="shared" si="5"/>
        <v>4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4</v>
      </c>
      <c r="Q29" s="163">
        <v>2</v>
      </c>
      <c r="R29" s="163">
        <v>4</v>
      </c>
      <c r="S29" s="163">
        <v>2</v>
      </c>
      <c r="T29" s="163">
        <v>0</v>
      </c>
      <c r="U29" s="163">
        <v>0</v>
      </c>
      <c r="V29" s="163">
        <v>0</v>
      </c>
      <c r="W29" s="163">
        <v>0</v>
      </c>
      <c r="X29" s="158">
        <v>0</v>
      </c>
      <c r="Y29" s="165">
        <v>0</v>
      </c>
      <c r="Z29" s="163">
        <v>0</v>
      </c>
      <c r="AA29" s="163">
        <v>0</v>
      </c>
      <c r="AB29" s="163">
        <v>0</v>
      </c>
      <c r="AC29" s="166"/>
    </row>
    <row r="30" spans="1:29" ht="17.25" customHeight="1">
      <c r="A30" s="160"/>
      <c r="B30" s="318" t="s">
        <v>106</v>
      </c>
      <c r="C30" s="319"/>
      <c r="D30" s="157">
        <v>55</v>
      </c>
      <c r="E30" s="155" t="s">
        <v>47</v>
      </c>
      <c r="F30" s="172">
        <v>36</v>
      </c>
      <c r="G30" s="172">
        <v>18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58">
        <v>0</v>
      </c>
      <c r="Y30" s="165">
        <v>0</v>
      </c>
      <c r="Z30" s="163">
        <v>0</v>
      </c>
      <c r="AA30" s="163">
        <v>36</v>
      </c>
      <c r="AB30" s="163">
        <v>18</v>
      </c>
      <c r="AC30" s="166">
        <v>0</v>
      </c>
    </row>
    <row r="31" spans="1:29" ht="30.75" customHeight="1">
      <c r="A31" s="330" t="s">
        <v>253</v>
      </c>
      <c r="B31" s="331"/>
      <c r="C31" s="332"/>
      <c r="D31" s="177">
        <v>72</v>
      </c>
      <c r="E31" s="168"/>
      <c r="F31" s="173">
        <f>F32+F33+F34+F35+F36</f>
        <v>933</v>
      </c>
      <c r="G31" s="173">
        <f t="shared" ref="G31:AC31" si="8">G32+G33+G34+G35+G36</f>
        <v>253</v>
      </c>
      <c r="H31" s="173">
        <f t="shared" si="8"/>
        <v>236</v>
      </c>
      <c r="I31" s="173">
        <f t="shared" si="8"/>
        <v>6</v>
      </c>
      <c r="J31" s="173">
        <f t="shared" si="8"/>
        <v>120</v>
      </c>
      <c r="K31" s="173">
        <f t="shared" si="8"/>
        <v>82</v>
      </c>
      <c r="L31" s="173">
        <f t="shared" si="8"/>
        <v>26</v>
      </c>
      <c r="M31" s="173">
        <f t="shared" si="8"/>
        <v>5</v>
      </c>
      <c r="N31" s="173">
        <f t="shared" si="8"/>
        <v>19</v>
      </c>
      <c r="O31" s="173">
        <f t="shared" si="8"/>
        <v>30</v>
      </c>
      <c r="P31" s="173">
        <f t="shared" si="8"/>
        <v>7</v>
      </c>
      <c r="Q31" s="173">
        <f t="shared" si="8"/>
        <v>191</v>
      </c>
      <c r="R31" s="173">
        <f t="shared" si="8"/>
        <v>77</v>
      </c>
      <c r="S31" s="173">
        <f t="shared" si="8"/>
        <v>122</v>
      </c>
      <c r="T31" s="173">
        <f t="shared" si="8"/>
        <v>42</v>
      </c>
      <c r="U31" s="173">
        <f t="shared" si="8"/>
        <v>123</v>
      </c>
      <c r="V31" s="173">
        <f t="shared" si="8"/>
        <v>54</v>
      </c>
      <c r="W31" s="173">
        <f t="shared" si="8"/>
        <v>26</v>
      </c>
      <c r="X31" s="173">
        <f t="shared" si="8"/>
        <v>6</v>
      </c>
      <c r="Y31" s="173">
        <f t="shared" si="8"/>
        <v>8</v>
      </c>
      <c r="Z31" s="173">
        <f t="shared" si="8"/>
        <v>0</v>
      </c>
      <c r="AA31" s="173">
        <f t="shared" si="8"/>
        <v>0</v>
      </c>
      <c r="AB31" s="173">
        <f t="shared" si="8"/>
        <v>0</v>
      </c>
      <c r="AC31" s="173">
        <f t="shared" si="8"/>
        <v>0</v>
      </c>
    </row>
    <row r="32" spans="1:29" ht="15.75" customHeight="1">
      <c r="A32" s="160"/>
      <c r="B32" s="318" t="s">
        <v>50</v>
      </c>
      <c r="C32" s="319"/>
      <c r="D32" s="177">
        <v>74</v>
      </c>
      <c r="E32" s="155" t="s">
        <v>51</v>
      </c>
      <c r="F32" s="162">
        <f t="shared" ref="F32:G36" si="9">H32+I32+K32+M32+O32+Q32+S32+U32+W32+Y32+AA32</f>
        <v>73</v>
      </c>
      <c r="G32" s="162">
        <f t="shared" ref="G32" si="10">J32+L32+N32+P32+R32+T32+V32+X32+Z32+AB32</f>
        <v>0</v>
      </c>
      <c r="H32" s="163">
        <v>0</v>
      </c>
      <c r="I32" s="163">
        <v>0</v>
      </c>
      <c r="J32" s="163">
        <v>0</v>
      </c>
      <c r="K32" s="163">
        <v>5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14</v>
      </c>
      <c r="R32" s="163">
        <v>0</v>
      </c>
      <c r="S32" s="163">
        <v>38</v>
      </c>
      <c r="T32" s="163">
        <v>0</v>
      </c>
      <c r="U32" s="163">
        <v>11</v>
      </c>
      <c r="V32" s="163">
        <v>0</v>
      </c>
      <c r="W32" s="163">
        <v>5</v>
      </c>
      <c r="X32" s="158">
        <v>0</v>
      </c>
      <c r="Y32" s="165">
        <v>0</v>
      </c>
      <c r="Z32" s="163">
        <v>0</v>
      </c>
      <c r="AA32" s="163">
        <v>0</v>
      </c>
      <c r="AB32" s="163">
        <v>0</v>
      </c>
      <c r="AC32" s="166"/>
    </row>
    <row r="33" spans="1:29" ht="15.75" customHeight="1">
      <c r="A33" s="160"/>
      <c r="B33" s="318" t="s">
        <v>183</v>
      </c>
      <c r="C33" s="319"/>
      <c r="D33" s="157">
        <v>79</v>
      </c>
      <c r="E33" s="155" t="s">
        <v>38</v>
      </c>
      <c r="F33" s="162">
        <f t="shared" si="9"/>
        <v>279</v>
      </c>
      <c r="G33" s="162">
        <f t="shared" si="9"/>
        <v>135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163">
        <v>142</v>
      </c>
      <c r="R33" s="163">
        <v>71</v>
      </c>
      <c r="S33" s="163">
        <v>48</v>
      </c>
      <c r="T33" s="163">
        <v>24</v>
      </c>
      <c r="U33" s="163">
        <v>81</v>
      </c>
      <c r="V33" s="163">
        <v>40</v>
      </c>
      <c r="W33" s="163">
        <v>8</v>
      </c>
      <c r="X33" s="158">
        <v>0</v>
      </c>
      <c r="Y33" s="165">
        <v>0</v>
      </c>
      <c r="Z33" s="163">
        <v>0</v>
      </c>
      <c r="AA33" s="163">
        <v>0</v>
      </c>
      <c r="AB33" s="163">
        <v>0</v>
      </c>
      <c r="AC33" s="166"/>
    </row>
    <row r="34" spans="1:29" ht="15.75" customHeight="1">
      <c r="A34" s="160"/>
      <c r="B34" s="318" t="s">
        <v>41</v>
      </c>
      <c r="C34" s="319"/>
      <c r="D34" s="177">
        <v>84</v>
      </c>
      <c r="E34" s="174" t="s">
        <v>42</v>
      </c>
      <c r="F34" s="162">
        <f t="shared" si="9"/>
        <v>74</v>
      </c>
      <c r="G34" s="162">
        <f t="shared" si="9"/>
        <v>6</v>
      </c>
      <c r="H34" s="163">
        <v>58</v>
      </c>
      <c r="I34" s="163">
        <v>0</v>
      </c>
      <c r="J34" s="163">
        <v>0</v>
      </c>
      <c r="K34" s="163">
        <v>16</v>
      </c>
      <c r="L34" s="163">
        <v>6</v>
      </c>
      <c r="M34" s="163">
        <v>0</v>
      </c>
      <c r="N34" s="163">
        <v>0</v>
      </c>
      <c r="O34" s="163">
        <v>0</v>
      </c>
      <c r="P34" s="163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58">
        <v>0</v>
      </c>
      <c r="Y34" s="165">
        <v>0</v>
      </c>
      <c r="Z34" s="163">
        <v>0</v>
      </c>
      <c r="AA34" s="163">
        <v>0</v>
      </c>
      <c r="AB34" s="163">
        <v>0</v>
      </c>
      <c r="AC34" s="166"/>
    </row>
    <row r="35" spans="1:29" ht="15.75" customHeight="1">
      <c r="A35" s="160"/>
      <c r="B35" s="318" t="s">
        <v>108</v>
      </c>
      <c r="C35" s="319"/>
      <c r="D35" s="177">
        <v>89</v>
      </c>
      <c r="E35" s="155" t="s">
        <v>37</v>
      </c>
      <c r="F35" s="162">
        <v>357</v>
      </c>
      <c r="G35" s="162">
        <v>75</v>
      </c>
      <c r="H35" s="163">
        <v>178</v>
      </c>
      <c r="I35" s="163">
        <v>0</v>
      </c>
      <c r="J35" s="163">
        <v>120</v>
      </c>
      <c r="K35" s="163">
        <v>56</v>
      </c>
      <c r="L35" s="163">
        <v>20</v>
      </c>
      <c r="M35" s="163">
        <v>5</v>
      </c>
      <c r="N35" s="163">
        <v>19</v>
      </c>
      <c r="O35" s="163">
        <v>5</v>
      </c>
      <c r="P35" s="163">
        <v>0</v>
      </c>
      <c r="Q35" s="163">
        <v>0</v>
      </c>
      <c r="R35" s="163">
        <v>0</v>
      </c>
      <c r="S35" s="163">
        <v>0</v>
      </c>
      <c r="T35" s="163">
        <v>10</v>
      </c>
      <c r="U35" s="163">
        <v>5</v>
      </c>
      <c r="V35" s="163">
        <v>4</v>
      </c>
      <c r="W35" s="163">
        <v>0</v>
      </c>
      <c r="X35" s="158">
        <v>6</v>
      </c>
      <c r="Y35" s="165">
        <v>4</v>
      </c>
      <c r="Z35" s="163">
        <v>0</v>
      </c>
      <c r="AA35" s="163">
        <v>0</v>
      </c>
      <c r="AB35" s="163">
        <v>0</v>
      </c>
      <c r="AC35" s="166"/>
    </row>
    <row r="36" spans="1:29" ht="15.75" customHeight="1">
      <c r="A36" s="160"/>
      <c r="B36" s="318" t="s">
        <v>110</v>
      </c>
      <c r="C36" s="319"/>
      <c r="D36" s="157">
        <v>94</v>
      </c>
      <c r="E36" s="174" t="s">
        <v>39</v>
      </c>
      <c r="F36" s="162">
        <f t="shared" si="9"/>
        <v>150</v>
      </c>
      <c r="G36" s="162">
        <f t="shared" si="9"/>
        <v>37</v>
      </c>
      <c r="H36" s="163">
        <v>0</v>
      </c>
      <c r="I36" s="163">
        <v>6</v>
      </c>
      <c r="J36" s="163">
        <v>0</v>
      </c>
      <c r="K36" s="163">
        <v>5</v>
      </c>
      <c r="L36" s="163">
        <v>0</v>
      </c>
      <c r="M36" s="163">
        <v>0</v>
      </c>
      <c r="N36" s="163">
        <v>0</v>
      </c>
      <c r="O36" s="163">
        <v>25</v>
      </c>
      <c r="P36" s="163">
        <v>7</v>
      </c>
      <c r="Q36" s="163">
        <v>35</v>
      </c>
      <c r="R36" s="163">
        <v>6</v>
      </c>
      <c r="S36" s="163">
        <v>36</v>
      </c>
      <c r="T36" s="163">
        <v>8</v>
      </c>
      <c r="U36" s="163">
        <v>26</v>
      </c>
      <c r="V36" s="163">
        <v>10</v>
      </c>
      <c r="W36" s="163">
        <v>13</v>
      </c>
      <c r="X36" s="158">
        <v>0</v>
      </c>
      <c r="Y36" s="165">
        <v>4</v>
      </c>
      <c r="Z36" s="163">
        <v>0</v>
      </c>
      <c r="AA36" s="163">
        <v>0</v>
      </c>
      <c r="AB36" s="163">
        <v>0</v>
      </c>
      <c r="AC36" s="166"/>
    </row>
    <row r="37" spans="1:29" ht="15.75" customHeight="1">
      <c r="A37" s="175" t="s">
        <v>254</v>
      </c>
      <c r="B37" s="176"/>
      <c r="C37" s="176"/>
      <c r="D37" s="176"/>
      <c r="E37" s="150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</row>
  </sheetData>
  <mergeCells count="50">
    <mergeCell ref="B33:C33"/>
    <mergeCell ref="B34:C34"/>
    <mergeCell ref="B35:C35"/>
    <mergeCell ref="B36:C36"/>
    <mergeCell ref="B27:C27"/>
    <mergeCell ref="A28:B28"/>
    <mergeCell ref="B29:C29"/>
    <mergeCell ref="B30:C30"/>
    <mergeCell ref="A31:C31"/>
    <mergeCell ref="B32:C32"/>
    <mergeCell ref="B26:C26"/>
    <mergeCell ref="B15:C15"/>
    <mergeCell ref="B16:C16"/>
    <mergeCell ref="B17:C17"/>
    <mergeCell ref="B18:C18"/>
    <mergeCell ref="B19:C19"/>
    <mergeCell ref="A20:B20"/>
    <mergeCell ref="B21:C21"/>
    <mergeCell ref="B22:C22"/>
    <mergeCell ref="B23:C23"/>
    <mergeCell ref="B24:C24"/>
    <mergeCell ref="A25:B25"/>
    <mergeCell ref="B9:C9"/>
    <mergeCell ref="A10:C10"/>
    <mergeCell ref="B11:C11"/>
    <mergeCell ref="B12:C12"/>
    <mergeCell ref="B13:C13"/>
    <mergeCell ref="B14:C14"/>
    <mergeCell ref="Z3:Z4"/>
    <mergeCell ref="AC3:AC4"/>
    <mergeCell ref="A5:C5"/>
    <mergeCell ref="A6:B6"/>
    <mergeCell ref="B7:C7"/>
    <mergeCell ref="B8:C8"/>
    <mergeCell ref="N3:N4"/>
    <mergeCell ref="P3:P4"/>
    <mergeCell ref="R3:R4"/>
    <mergeCell ref="T3:T4"/>
    <mergeCell ref="V3:V4"/>
    <mergeCell ref="X3:X4"/>
    <mergeCell ref="A2:C4"/>
    <mergeCell ref="D2:D4"/>
    <mergeCell ref="E2:E4"/>
    <mergeCell ref="F2:F4"/>
    <mergeCell ref="H2:AA2"/>
    <mergeCell ref="AB2:AB4"/>
    <mergeCell ref="G3:G4"/>
    <mergeCell ref="H3:H4"/>
    <mergeCell ref="J3:J4"/>
    <mergeCell ref="L3:L4"/>
  </mergeCells>
  <pageMargins left="0.48" right="0.3" top="1" bottom="0.75" header="0.3" footer="0.3"/>
  <pageSetup paperSize="9" scale="60" orientation="landscape" r:id="rId1"/>
  <rowBreaks count="2" manualBreakCount="2">
    <brk id="19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Нүүр</vt:lpstr>
      <vt:lpstr>II</vt:lpstr>
      <vt:lpstr>III</vt:lpstr>
      <vt:lpstr>IV-V</vt:lpstr>
      <vt:lpstr>VI-VIII</vt:lpstr>
      <vt:lpstr>IX</vt:lpstr>
      <vt:lpstr>X</vt:lpstr>
      <vt:lpstr>tsol zereg </vt:lpstr>
      <vt:lpstr>II (2)</vt:lpstr>
      <vt:lpstr>'IV-V'!Print_Area</vt:lpstr>
      <vt:lpstr>IX!Print_Area</vt:lpstr>
      <vt:lpstr>'VI-VIII'!Print_Area</vt:lpstr>
      <vt:lpstr>X!Print_Area</vt:lpstr>
      <vt:lpstr>Нүүр!Print_Area</vt:lpstr>
      <vt:lpstr>II!Print_Titles</vt:lpstr>
      <vt:lpstr>'II (2)'!Print_Titles</vt:lpstr>
      <vt:lpstr>III!Print_Titles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User</cp:lastModifiedBy>
  <cp:lastPrinted>2019-10-09T07:18:14Z</cp:lastPrinted>
  <dcterms:created xsi:type="dcterms:W3CDTF">2018-08-30T01:46:54Z</dcterms:created>
  <dcterms:modified xsi:type="dcterms:W3CDTF">2021-01-14T07:25:29Z</dcterms:modified>
</cp:coreProperties>
</file>