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8835" activeTab="6"/>
  </bookViews>
  <sheets>
    <sheet name="Нүүр" sheetId="1" r:id="rId1"/>
    <sheet name="III" sheetId="9" r:id="rId2"/>
    <sheet name="IV-V" sheetId="3" r:id="rId3"/>
    <sheet name="VI-VIII" sheetId="10" r:id="rId4"/>
    <sheet name="IX" sheetId="4" r:id="rId5"/>
    <sheet name="X" sheetId="11" r:id="rId6"/>
    <sheet name="II (2)" sheetId="13" r:id="rId7"/>
  </sheets>
  <definedNames>
    <definedName name="_xlnm.Print_Area" localSheetId="2">'IV-V'!$A$1:$R$51</definedName>
    <definedName name="_xlnm.Print_Area" localSheetId="4">IX!$A$1:$N$21</definedName>
    <definedName name="_xlnm.Print_Area" localSheetId="3">'VI-VIII'!$A$1:$Q$37</definedName>
    <definedName name="_xlnm.Print_Area" localSheetId="5">X!$A$1:$S$20</definedName>
    <definedName name="_xlnm.Print_Area" localSheetId="0">Нүүр!$A$1:$T$32</definedName>
    <definedName name="_xlnm.Print_Titles" localSheetId="6">'II (2)'!$1:$5</definedName>
    <definedName name="_xlnm.Print_Titles" localSheetId="1">III!$A:$A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<sst xmlns="http://schemas.openxmlformats.org/spreadsheetml/2006/main" count="418" uniqueCount="240">
  <si>
    <t xml:space="preserve">Үндэсний статистикийн хорооны даргын зөвшөөрснөөр БСШУС-ын сайдын 2018 оны ........ сарын ........ өдрийн ........ тоот тушаалаар батлав.
</t>
  </si>
  <si>
    <t>З-БТС-1</t>
  </si>
  <si>
    <t xml:space="preserve"> БИЕИЙН ТАМИР, СПОРТЫН ТӨРИЙН БАЙГУУЛЛАГЫН ҮЙЛ АЖИЛЛАГААНЫ  2022  ОНЫ МЭДЭЭ </t>
  </si>
  <si>
    <t>I.1. ХАЯГИЙН ХЭСЭГ</t>
  </si>
  <si>
    <t xml:space="preserve"> Регистрийн дугаар </t>
  </si>
  <si>
    <t>1. Сумын ЗДТГ-ын биеийн тамирын арга зүйч, дүүргийн ЗДТГ-ын биеийн тамир, спортын хороо жилийн мэдээг аймаг, нийслэлийн биеийн тамир, спортын газарт дараа оны 1-р сарын 05-ны дотор цахим шуудан болон маягтаар;  
2. Аймаг, нийслэлийн биеийн тамир, спортын газрууд жилийн мэдээг нэгтгэн дараа оны 1-р сарын 30-ны дотор Засгийн газрын хэрэгжүүлэгч агентлаг Биеийн тамир, спортын газарт  цахим шуудан болон маягтаар ирүүлнэ.</t>
  </si>
  <si>
    <t xml:space="preserve"> Аж ахуйн нэгж, байгууллагын нэр </t>
  </si>
  <si>
    <t xml:space="preserve">Увс аймгийн БТС-ын газар </t>
  </si>
  <si>
    <t xml:space="preserve"> Байршил </t>
  </si>
  <si>
    <t xml:space="preserve">Нэр </t>
  </si>
  <si>
    <t>Код</t>
  </si>
  <si>
    <t xml:space="preserve"> Аймаг, нийслэл </t>
  </si>
  <si>
    <t xml:space="preserve">Увс аймаг </t>
  </si>
  <si>
    <t xml:space="preserve"> Сум, дүүрэг</t>
  </si>
  <si>
    <t xml:space="preserve">Улаангом </t>
  </si>
  <si>
    <t xml:space="preserve"> Баг, хороо</t>
  </si>
  <si>
    <t xml:space="preserve">3-р баг </t>
  </si>
  <si>
    <t xml:space="preserve"> Гудамж, хороолол</t>
  </si>
  <si>
    <t>I.2. Холбоо барих хүний мэдээлэл</t>
  </si>
  <si>
    <t xml:space="preserve"> Байшин, байр</t>
  </si>
  <si>
    <t xml:space="preserve">Спортын ордон </t>
  </si>
  <si>
    <t xml:space="preserve"> Овог, нэр</t>
  </si>
  <si>
    <t xml:space="preserve">Хөхөө Баяртуул </t>
  </si>
  <si>
    <t xml:space="preserve"> Хашаа, хаалганы дугаар</t>
  </si>
  <si>
    <t xml:space="preserve"> Албан тушаал</t>
  </si>
  <si>
    <t xml:space="preserve">БТСГ-ын Биеийн тамирын албаны дарга Х.Баяртуул </t>
  </si>
  <si>
    <t xml:space="preserve"> Утас</t>
  </si>
  <si>
    <t xml:space="preserve"> Факс</t>
  </si>
  <si>
    <t xml:space="preserve"> Гар утас</t>
  </si>
  <si>
    <t xml:space="preserve"> Цахим шуудан</t>
  </si>
  <si>
    <t>uws@sport.gov.mn</t>
  </si>
  <si>
    <t xml:space="preserve"> Цахим хуудас</t>
  </si>
  <si>
    <t>http://</t>
  </si>
  <si>
    <t xml:space="preserve">Unubold115@gmail.com </t>
  </si>
  <si>
    <t xml:space="preserve">Хянасан:          </t>
  </si>
  <si>
    <t xml:space="preserve"> БТС-ын газрын даргын үүргийг түр орлон гүйцэтгэгч </t>
  </si>
  <si>
    <t xml:space="preserve">  Б.Пүрэвгончиг</t>
  </si>
  <si>
    <t xml:space="preserve">Мэдээ гаргасан: БТ-ын албаны дарга                                 Х.Баяртуул        </t>
  </si>
  <si>
    <t xml:space="preserve">БТ-ын албаны дарга </t>
  </si>
  <si>
    <t xml:space="preserve">                                   Х.Баяртуул </t>
  </si>
  <si>
    <t xml:space="preserve">                                </t>
  </si>
  <si>
    <t xml:space="preserve">2023  оны  01 сарын 04  өдөр </t>
  </si>
  <si>
    <t xml:space="preserve"> </t>
  </si>
  <si>
    <t>III. БИЕИЙН ТАМИР, СПОРТЫН БАЙГУУЛЛАГАД АЖИЛЛАГЧИД</t>
  </si>
  <si>
    <t>Үзүүлэлт</t>
  </si>
  <si>
    <t>МД</t>
  </si>
  <si>
    <t xml:space="preserve">Бүгд                   </t>
  </si>
  <si>
    <t>18-24</t>
  </si>
  <si>
    <t>25-34</t>
  </si>
  <si>
    <t>35-44</t>
  </si>
  <si>
    <t>45-54</t>
  </si>
  <si>
    <t>55-64</t>
  </si>
  <si>
    <t>65+</t>
  </si>
  <si>
    <t xml:space="preserve">Хөгжлийн бэрхшээлтэй </t>
  </si>
  <si>
    <t>А</t>
  </si>
  <si>
    <t>Б</t>
  </si>
  <si>
    <r>
      <rPr>
        <b/>
        <sz val="10"/>
        <rFont val="Arial"/>
        <charset val="134"/>
      </rPr>
      <t xml:space="preserve">Бүгд                           </t>
    </r>
    <r>
      <rPr>
        <i/>
        <sz val="10"/>
        <rFont val="Arial"/>
        <charset val="134"/>
      </rPr>
      <t>мөр1=мөр(2:9)</t>
    </r>
  </si>
  <si>
    <t xml:space="preserve">Удирдлага </t>
  </si>
  <si>
    <t>Захиргаа, санхүүгийн ажилтан</t>
  </si>
  <si>
    <t>Мэргэжилтэн</t>
  </si>
  <si>
    <t>Дасгалжуулагч</t>
  </si>
  <si>
    <t>Биеийн тамирын арга зүйч</t>
  </si>
  <si>
    <t>Эмч</t>
  </si>
  <si>
    <t>Үйлчилгээ, аж ахуйн ажилтан</t>
  </si>
  <si>
    <t xml:space="preserve">Бусад </t>
  </si>
  <si>
    <r>
      <rPr>
        <b/>
        <sz val="10"/>
        <rFont val="Arial"/>
        <charset val="134"/>
      </rPr>
      <t xml:space="preserve">Эмэгтэй             </t>
    </r>
    <r>
      <rPr>
        <i/>
        <sz val="10"/>
        <rFont val="Arial"/>
        <charset val="134"/>
      </rPr>
      <t>мөр10=мөр(11:18)</t>
    </r>
  </si>
  <si>
    <r>
      <rPr>
        <b/>
        <sz val="10"/>
        <color theme="1"/>
        <rFont val="Arial"/>
        <charset val="134"/>
      </rPr>
      <t xml:space="preserve">Балансын шалгалт: </t>
    </r>
    <r>
      <rPr>
        <i/>
        <sz val="10"/>
        <color theme="1"/>
        <rFont val="Arial"/>
        <charset val="134"/>
      </rPr>
      <t>багана1=багана(2:7)</t>
    </r>
  </si>
  <si>
    <t>IV. ӨСВӨР ҮЕИЙН ШИГШЭЭ БАГИЙН ТАМИРЧИД</t>
  </si>
  <si>
    <t>Бүгд</t>
  </si>
  <si>
    <t xml:space="preserve"> Насны бүлгээр</t>
  </si>
  <si>
    <t>Эмэгтэй</t>
  </si>
  <si>
    <t>10 хүртэлх</t>
  </si>
  <si>
    <t>10-14</t>
  </si>
  <si>
    <t>15-19</t>
  </si>
  <si>
    <t>В</t>
  </si>
  <si>
    <r>
      <rPr>
        <b/>
        <sz val="11"/>
        <rFont val="Arial"/>
        <charset val="134"/>
      </rPr>
      <t xml:space="preserve">Бүгд                              </t>
    </r>
    <r>
      <rPr>
        <i/>
        <sz val="11"/>
        <rFont val="Arial"/>
        <charset val="134"/>
      </rPr>
      <t>мөр1=мөр(2:19)</t>
    </r>
  </si>
  <si>
    <t>Сагсан бөмбөг</t>
  </si>
  <si>
    <t>Волейбол</t>
  </si>
  <si>
    <t>Шатар</t>
  </si>
  <si>
    <t>Зуун буудалт даам</t>
  </si>
  <si>
    <t>Жүдо бөх</t>
  </si>
  <si>
    <t xml:space="preserve">Чөлөөт бөх </t>
  </si>
  <si>
    <t>Таэквондо</t>
  </si>
  <si>
    <t>Бокс</t>
  </si>
  <si>
    <t>Хөнгөн атлетик</t>
  </si>
  <si>
    <t>Гимнастик</t>
  </si>
  <si>
    <t>Хүндийн өргөлт</t>
  </si>
  <si>
    <t xml:space="preserve">Цана </t>
  </si>
  <si>
    <t>Тэшүүр</t>
  </si>
  <si>
    <t xml:space="preserve"> Бусад /бичих/</t>
  </si>
  <si>
    <t xml:space="preserve">Үндэсний бөх </t>
  </si>
  <si>
    <t xml:space="preserve">Бадминтон </t>
  </si>
  <si>
    <r>
      <rPr>
        <b/>
        <sz val="11"/>
        <color theme="1"/>
        <rFont val="Arial"/>
        <charset val="134"/>
      </rPr>
      <t xml:space="preserve">Балансын шалгалт: </t>
    </r>
    <r>
      <rPr>
        <i/>
        <sz val="11"/>
        <color theme="1"/>
        <rFont val="Arial"/>
        <charset val="134"/>
      </rPr>
      <t xml:space="preserve">багана 1=багана(3+5+7); багана 2=багана(4+6+8) </t>
    </r>
  </si>
  <si>
    <t>V. ӨСВӨР ҮЕИЙН ШИГШЭЭ БАГИЙН ДАСГАЛЖУУЛАГЧИД</t>
  </si>
  <si>
    <t>Насны бүлгээр</t>
  </si>
  <si>
    <t>65, түүнээс дээш</t>
  </si>
  <si>
    <r>
      <rPr>
        <b/>
        <sz val="11"/>
        <rFont val="Arial"/>
        <charset val="134"/>
      </rPr>
      <t xml:space="preserve">Бүгд       </t>
    </r>
    <r>
      <rPr>
        <i/>
        <sz val="11"/>
        <rFont val="Arial"/>
        <charset val="134"/>
      </rPr>
      <t xml:space="preserve">                         мөр1=мөр(2:19)</t>
    </r>
  </si>
  <si>
    <t>Байт харваа</t>
  </si>
  <si>
    <t>Буудлага</t>
  </si>
  <si>
    <t>Софт бадминтон</t>
  </si>
  <si>
    <t xml:space="preserve">Ахлах дасгалжуулагч </t>
  </si>
  <si>
    <r>
      <rPr>
        <b/>
        <sz val="11"/>
        <color theme="1"/>
        <rFont val="Arial"/>
        <charset val="134"/>
      </rPr>
      <t xml:space="preserve">Балансын шалгалт: </t>
    </r>
    <r>
      <rPr>
        <i/>
        <sz val="11"/>
        <color theme="1"/>
        <rFont val="Arial"/>
        <charset val="134"/>
      </rPr>
      <t xml:space="preserve">багана1=багана(3+5+7+9+11+13); багана 2=багана(4+6+8+10+12+14) </t>
    </r>
  </si>
  <si>
    <t>VI. ӨСВӨР ҮЕИЙН ШИГШЭЭ БАГИЙН ТАМИРЧДЫН ОРОЛЦСОН ТЭМЦЭЭН, ҮЗҮҮЛСЭН АМЖИЛТ</t>
  </si>
  <si>
    <t>Тэмцээн Бүгд</t>
  </si>
  <si>
    <t>Оролцогчид
Бүгд</t>
  </si>
  <si>
    <t>Үзүүлсэн амжилт</t>
  </si>
  <si>
    <t>Алт</t>
  </si>
  <si>
    <t>Мөнгө</t>
  </si>
  <si>
    <t xml:space="preserve">Хүрэл </t>
  </si>
  <si>
    <t>эмэгтэй</t>
  </si>
  <si>
    <r>
      <rPr>
        <b/>
        <sz val="10"/>
        <color theme="1"/>
        <rFont val="Arial"/>
        <charset val="134"/>
      </rPr>
      <t xml:space="preserve">Бүгд        </t>
    </r>
    <r>
      <rPr>
        <sz val="10"/>
        <color theme="1"/>
        <rFont val="Arial"/>
        <charset val="134"/>
      </rPr>
      <t xml:space="preserve">                                 </t>
    </r>
    <r>
      <rPr>
        <i/>
        <sz val="10"/>
        <color theme="1"/>
        <rFont val="Arial"/>
        <charset val="134"/>
      </rPr>
      <t>мөр1=мөр(2:6)</t>
    </r>
  </si>
  <si>
    <t xml:space="preserve">Олон улсын </t>
  </si>
  <si>
    <t>Улсын</t>
  </si>
  <si>
    <t xml:space="preserve">Бүсийн </t>
  </si>
  <si>
    <t xml:space="preserve">Аймаг, нийслэлийн </t>
  </si>
  <si>
    <t xml:space="preserve">Сум, дүүргийн </t>
  </si>
  <si>
    <r>
      <rPr>
        <b/>
        <sz val="10"/>
        <color theme="1"/>
        <rFont val="Arial"/>
        <charset val="134"/>
      </rPr>
      <t xml:space="preserve">Балансын шалгалт: </t>
    </r>
    <r>
      <rPr>
        <i/>
        <sz val="10"/>
        <color theme="1"/>
        <rFont val="Arial"/>
        <charset val="134"/>
      </rPr>
      <t>багана4=багана(6+8+10); багана5=багана(7+9+11)</t>
    </r>
  </si>
  <si>
    <t xml:space="preserve">VII. ЗОХИОН БАЙГУУЛСАН АРГА ХЭМЖЭЭ </t>
  </si>
  <si>
    <t>Спортын төрөл</t>
  </si>
  <si>
    <t>Үндэсний спорт</t>
  </si>
  <si>
    <t>Халз тулаан, хүчний спорт</t>
  </si>
  <si>
    <t>Спорт тоглоом</t>
  </si>
  <si>
    <t>Оюуны спорт</t>
  </si>
  <si>
    <t>Пара-спорт</t>
  </si>
  <si>
    <t>Цэрэгжлийн спорт</t>
  </si>
  <si>
    <t>Хэмжигдэхүүнтэй спорт</t>
  </si>
  <si>
    <t xml:space="preserve">Тайлбар: 2021 онд Ковидын улмаас спортын уралдаан тэмцээн, арга хэмжээ бага зохион байгуулагдсан. 2021 оны 10 дугаар сараас зохион байгуулагдсан уралдаан тэмцээн болон сум, сургууль, анхан шатанд зохион байгуулагдсан арга хэмжээний тоо мэдээг нэгтгэсэн болно. 2021  онд  8 сумын биеийн тамирын арга зүйч нараас  мэдээлэл авч нэгтгэсэн болно. </t>
  </si>
  <si>
    <t>4</t>
  </si>
  <si>
    <t>5</t>
  </si>
  <si>
    <t>6</t>
  </si>
  <si>
    <t>7</t>
  </si>
  <si>
    <t>8</t>
  </si>
  <si>
    <r>
      <rPr>
        <b/>
        <sz val="10"/>
        <rFont val="Arial"/>
        <charset val="134"/>
      </rPr>
      <t xml:space="preserve">Бүгд                         </t>
    </r>
    <r>
      <rPr>
        <i/>
        <sz val="10"/>
        <rFont val="Arial"/>
        <charset val="134"/>
      </rPr>
      <t xml:space="preserve">                  мөр1=мөр(2:6)</t>
    </r>
  </si>
  <si>
    <t>0</t>
  </si>
  <si>
    <t>2</t>
  </si>
  <si>
    <t>22</t>
  </si>
  <si>
    <t>3</t>
  </si>
  <si>
    <r>
      <rPr>
        <b/>
        <sz val="10"/>
        <color theme="1"/>
        <rFont val="Arial"/>
        <charset val="134"/>
      </rPr>
      <t>Балансын шалгалт:</t>
    </r>
    <r>
      <rPr>
        <b/>
        <i/>
        <sz val="10"/>
        <color theme="1"/>
        <rFont val="Arial"/>
        <charset val="134"/>
      </rPr>
      <t xml:space="preserve"> </t>
    </r>
    <r>
      <rPr>
        <i/>
        <sz val="10"/>
        <color theme="1"/>
        <rFont val="Arial"/>
        <charset val="134"/>
      </rPr>
      <t>багана1=багана(2:8)</t>
    </r>
  </si>
  <si>
    <t>VIII.ЗОХИОН БАЙГУУЛСАН АРГА ХЭМЖЭЭ, ХАМРАГДАГЧИД</t>
  </si>
  <si>
    <t>Арга хэмжээ</t>
  </si>
  <si>
    <t>15-24</t>
  </si>
  <si>
    <t xml:space="preserve">Эмэгтэй </t>
  </si>
  <si>
    <r>
      <rPr>
        <b/>
        <sz val="10"/>
        <rFont val="Arial"/>
        <charset val="134"/>
      </rPr>
      <t xml:space="preserve">Бүгд                                           </t>
    </r>
    <r>
      <rPr>
        <i/>
        <sz val="10"/>
        <rFont val="Arial"/>
        <charset val="134"/>
      </rPr>
      <t>мөр1=мөр(2:6)</t>
    </r>
  </si>
  <si>
    <r>
      <rPr>
        <b/>
        <sz val="10"/>
        <color theme="1"/>
        <rFont val="Arial"/>
        <charset val="134"/>
      </rPr>
      <t xml:space="preserve">Балансын шалгалт: </t>
    </r>
    <r>
      <rPr>
        <i/>
        <sz val="10"/>
        <color theme="1"/>
        <rFont val="Arial"/>
        <charset val="134"/>
      </rPr>
      <t>багана 2=(4+6+8+10+12+14); багана 3=(5+7+9+11+13+15)</t>
    </r>
  </si>
  <si>
    <t>IX. БИЕ БЯЛДАРЫН СОРИЛД ХАМРАГДАГЧИД, ҮНЭЛГЭЭГЭЭР</t>
  </si>
  <si>
    <t>Насны бүлэг</t>
  </si>
  <si>
    <t xml:space="preserve"> Үнэлгээ</t>
  </si>
  <si>
    <t>A</t>
  </si>
  <si>
    <t>B</t>
  </si>
  <si>
    <t>C</t>
  </si>
  <si>
    <t>D</t>
  </si>
  <si>
    <t>F</t>
  </si>
  <si>
    <r>
      <rPr>
        <b/>
        <sz val="10"/>
        <rFont val="Arial"/>
        <charset val="134"/>
      </rPr>
      <t xml:space="preserve">Бүгд        </t>
    </r>
    <r>
      <rPr>
        <i/>
        <sz val="10"/>
        <rFont val="Arial"/>
        <charset val="134"/>
      </rPr>
      <t>мөр1= мөр(2:16)</t>
    </r>
  </si>
  <si>
    <t>0-4</t>
  </si>
  <si>
    <t>5-9</t>
  </si>
  <si>
    <t>20-24</t>
  </si>
  <si>
    <t>25-29</t>
  </si>
  <si>
    <t>30-34</t>
  </si>
  <si>
    <t>35-39</t>
  </si>
  <si>
    <t>40-44</t>
  </si>
  <si>
    <t>45-49</t>
  </si>
  <si>
    <t>50-54</t>
  </si>
  <si>
    <t>55-59</t>
  </si>
  <si>
    <t>60-64</t>
  </si>
  <si>
    <r>
      <rPr>
        <b/>
        <sz val="10"/>
        <color theme="1"/>
        <rFont val="Arial"/>
        <charset val="134"/>
      </rPr>
      <t xml:space="preserve">Балансын шалгалт: </t>
    </r>
    <r>
      <rPr>
        <i/>
        <sz val="10"/>
        <color theme="1"/>
        <rFont val="Arial"/>
        <charset val="134"/>
      </rPr>
      <t>багана 1=багана(3+5+7+9+11); багана 2=багана(4+6+8+10+12)</t>
    </r>
  </si>
  <si>
    <t>2020 оны 12 дугаар сард sport.gov.mn  сайтаас татсан сорилын тайланг үндэслэв.</t>
  </si>
  <si>
    <t>X. БИЕ БЯЛДАРЫН ТҮВШИН ТОГТООХ СОРИЛД ХАМРАГДАГЧДЫН БИЕИЙН ЖИНГИЙН ИНДЕКС</t>
  </si>
  <si>
    <t>3-4</t>
  </si>
  <si>
    <t>6-9</t>
  </si>
  <si>
    <t>10-11</t>
  </si>
  <si>
    <t>12-14</t>
  </si>
  <si>
    <t>15-17</t>
  </si>
  <si>
    <t>18-19</t>
  </si>
  <si>
    <r>
      <rPr>
        <b/>
        <sz val="11"/>
        <rFont val="Arial"/>
        <charset val="134"/>
      </rPr>
      <t xml:space="preserve">Бүгд                    </t>
    </r>
    <r>
      <rPr>
        <i/>
        <sz val="11"/>
        <rFont val="Arial"/>
        <charset val="134"/>
      </rPr>
      <t xml:space="preserve"> мөр1=мөр(2:7)</t>
    </r>
  </si>
  <si>
    <t>Туранхай</t>
  </si>
  <si>
    <t>Хэвийн</t>
  </si>
  <si>
    <t>Илүүдэл</t>
  </si>
  <si>
    <t>Таргалалт I зэрэг</t>
  </si>
  <si>
    <t>Таргалалт II зэрэг</t>
  </si>
  <si>
    <t>Таргалалт III зэрэг</t>
  </si>
  <si>
    <r>
      <rPr>
        <b/>
        <sz val="11"/>
        <rFont val="Arial"/>
        <charset val="134"/>
      </rPr>
      <t xml:space="preserve">Эмэгтэй  </t>
    </r>
    <r>
      <rPr>
        <i/>
        <sz val="11"/>
        <rFont val="Arial"/>
        <charset val="134"/>
      </rPr>
      <t xml:space="preserve">       мөр8= мөр(9:14)</t>
    </r>
  </si>
  <si>
    <r>
      <rPr>
        <b/>
        <sz val="11"/>
        <color theme="1"/>
        <rFont val="Arial"/>
        <charset val="134"/>
      </rPr>
      <t xml:space="preserve">Балансын шалгалт:  </t>
    </r>
    <r>
      <rPr>
        <i/>
        <sz val="11"/>
        <color theme="1"/>
        <rFont val="Arial"/>
        <charset val="134"/>
      </rPr>
      <t>багана1= багана(2:17)</t>
    </r>
  </si>
  <si>
    <t>II. ТАМИРЧИД</t>
  </si>
  <si>
    <t>16 хүртэлх</t>
  </si>
  <si>
    <t>17-18</t>
  </si>
  <si>
    <t>21-24</t>
  </si>
  <si>
    <t>.</t>
  </si>
  <si>
    <t xml:space="preserve">Үндэсний спорт                          </t>
  </si>
  <si>
    <t>мөр1=мөр(2:12)</t>
  </si>
  <si>
    <t>Үндэсний бөх</t>
  </si>
  <si>
    <t>Үндэсний сур</t>
  </si>
  <si>
    <t>Шагайн харваа</t>
  </si>
  <si>
    <r>
      <rPr>
        <b/>
        <sz val="12"/>
        <rFont val="Arial"/>
        <charset val="134"/>
      </rPr>
      <t xml:space="preserve">Халз тулаан, хүчний спорт   </t>
    </r>
    <r>
      <rPr>
        <i/>
        <sz val="12"/>
        <rFont val="Arial"/>
        <charset val="134"/>
      </rPr>
      <t>мөр13=мөр(14:30)</t>
    </r>
  </si>
  <si>
    <t xml:space="preserve">Жүдо бөх </t>
  </si>
  <si>
    <t>Самбо бөх</t>
  </si>
  <si>
    <t>Сумо бөх</t>
  </si>
  <si>
    <t>Кикбокс</t>
  </si>
  <si>
    <t>Олон улсын таеквондо</t>
  </si>
  <si>
    <t>Гардан тулаан</t>
  </si>
  <si>
    <t>Олс таталт</t>
  </si>
  <si>
    <r>
      <rPr>
        <b/>
        <sz val="12"/>
        <rFont val="Arial"/>
        <charset val="134"/>
      </rPr>
      <t xml:space="preserve">Спорт тоглоом                 </t>
    </r>
    <r>
      <rPr>
        <i/>
        <sz val="12"/>
        <rFont val="Arial"/>
        <charset val="134"/>
      </rPr>
      <t xml:space="preserve"> </t>
    </r>
  </si>
  <si>
    <t>мөр31=мөр(32:44)</t>
  </si>
  <si>
    <t>31002</t>
  </si>
  <si>
    <t>28002</t>
  </si>
  <si>
    <t>Хөл бөмбөг</t>
  </si>
  <si>
    <t>Бадминтон</t>
  </si>
  <si>
    <t>27002</t>
  </si>
  <si>
    <t>Ширээний теннис</t>
  </si>
  <si>
    <t>35002</t>
  </si>
  <si>
    <t xml:space="preserve">Оюуны спорт                      </t>
  </si>
  <si>
    <t>мөр45= мөр(46:50)</t>
  </si>
  <si>
    <t>40002</t>
  </si>
  <si>
    <t>39002</t>
  </si>
  <si>
    <r>
      <rPr>
        <b/>
        <sz val="12"/>
        <rFont val="Arial"/>
        <charset val="134"/>
      </rPr>
      <t xml:space="preserve">Пара спорт </t>
    </r>
  </si>
  <si>
    <t xml:space="preserve"> мөр51=мөр(52:56)</t>
  </si>
  <si>
    <t>Пара-жүдо бөх</t>
  </si>
  <si>
    <t>44000</t>
  </si>
  <si>
    <t>Хонхтой бөмбөг</t>
  </si>
  <si>
    <t>47002</t>
  </si>
  <si>
    <r>
      <rPr>
        <b/>
        <sz val="12"/>
        <rFont val="Arial"/>
        <charset val="134"/>
      </rPr>
      <t xml:space="preserve">Хэмжигдэхүүнтэй спорт       </t>
    </r>
    <r>
      <rPr>
        <sz val="12"/>
        <rFont val="Arial"/>
        <charset val="134"/>
      </rPr>
      <t>мөр</t>
    </r>
    <r>
      <rPr>
        <i/>
        <sz val="12"/>
        <rFont val="Arial"/>
        <charset val="134"/>
      </rPr>
      <t>72=мөр(73:114)</t>
    </r>
  </si>
  <si>
    <t>Пауэрлифтинг</t>
  </si>
  <si>
    <t>89002</t>
  </si>
  <si>
    <t>Дартс</t>
  </si>
  <si>
    <t>91000</t>
  </si>
  <si>
    <t>Гүйлтийн цана</t>
  </si>
  <si>
    <t>76001</t>
  </si>
  <si>
    <t>83002</t>
  </si>
  <si>
    <t>81001</t>
  </si>
  <si>
    <t>Өндөр уулын спорт авиралт</t>
  </si>
  <si>
    <t>78001</t>
  </si>
  <si>
    <t>Мөсөнд авиралт</t>
  </si>
  <si>
    <t>79001</t>
  </si>
  <si>
    <t>Спорт аялал</t>
  </si>
  <si>
    <t>93001</t>
  </si>
  <si>
    <t>Хаданд авиралт</t>
  </si>
  <si>
    <t>80002</t>
  </si>
  <si>
    <t>Дугуйн спорт</t>
  </si>
  <si>
    <t>96001</t>
  </si>
  <si>
    <r>
      <rPr>
        <b/>
        <sz val="12"/>
        <color theme="1"/>
        <rFont val="Arial"/>
        <charset val="134"/>
      </rPr>
      <t>Балансын шалгалт:</t>
    </r>
    <r>
      <rPr>
        <i/>
        <sz val="12"/>
        <color theme="1"/>
        <rFont val="Arial"/>
        <charset val="134"/>
      </rPr>
      <t xml:space="preserve"> багана1=багана(3+5+7+9+11+13+15+17+19); багана2=багана(4+6+8+10+12+14+16+18+20)</t>
    </r>
  </si>
  <si>
    <t>Тайлбар:Уг мэдээг гаргахдаа анхан шатны мэдээ авах маягтаар  3 сум, ЕБС-ийн 3 сургуулиас ирсэн дүн мэдээг нэгтгэж гаргасан болно.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</si>
</sst>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53">
    <font>
      <sz val="11"/>
      <color theme="1"/>
      <name val="Calibri"/>
      <charset val="134"/>
      <scheme val="minor"/>
    </font>
    <font>
      <sz val="12"/>
      <name val="Arial"/>
      <charset val="134"/>
    </font>
    <font>
      <b/>
      <sz val="12"/>
      <name val="Arial"/>
      <charset val="134"/>
    </font>
    <font>
      <sz val="10"/>
      <name val="Arial"/>
      <charset val="134"/>
    </font>
    <font>
      <i/>
      <sz val="12"/>
      <name val="Arial"/>
      <charset val="134"/>
    </font>
    <font>
      <sz val="12"/>
      <color theme="1"/>
      <name val="Arial"/>
      <charset val="134"/>
    </font>
    <font>
      <b/>
      <sz val="12"/>
      <color theme="1"/>
      <name val="Arial"/>
      <charset val="134"/>
    </font>
    <font>
      <b/>
      <sz val="12"/>
      <color theme="1"/>
      <name val="Arial"/>
      <charset val="204"/>
    </font>
    <font>
      <sz val="11"/>
      <name val="Arial"/>
      <charset val="134"/>
    </font>
    <font>
      <sz val="11"/>
      <color theme="1"/>
      <name val="Arial"/>
      <charset val="134"/>
    </font>
    <font>
      <b/>
      <sz val="11"/>
      <name val="Arial"/>
      <charset val="134"/>
    </font>
    <font>
      <b/>
      <sz val="11"/>
      <color theme="1"/>
      <name val="Arial"/>
      <charset val="134"/>
    </font>
    <font>
      <sz val="10"/>
      <color theme="1"/>
      <name val="Arial"/>
      <charset val="134"/>
    </font>
    <font>
      <b/>
      <sz val="10"/>
      <name val="Arial"/>
      <charset val="134"/>
    </font>
    <font>
      <sz val="11"/>
      <color theme="1"/>
      <name val="Arial"/>
      <charset val="204"/>
    </font>
    <font>
      <b/>
      <sz val="11"/>
      <color rgb="FF000000"/>
      <name val="Tahoma"/>
      <charset val="204"/>
    </font>
    <font>
      <b/>
      <sz val="10"/>
      <color theme="1"/>
      <name val="Arial"/>
      <charset val="134"/>
    </font>
    <font>
      <b/>
      <sz val="10"/>
      <name val="Arial"/>
      <charset val="204"/>
    </font>
    <font>
      <b/>
      <sz val="10"/>
      <color theme="1"/>
      <name val="Arial"/>
      <charset val="204"/>
    </font>
    <font>
      <sz val="10"/>
      <color theme="1"/>
      <name val="Arial"/>
      <charset val="204"/>
    </font>
    <font>
      <sz val="10"/>
      <color rgb="FFFF0000"/>
      <name val="Arial"/>
      <charset val="204"/>
    </font>
    <font>
      <sz val="10"/>
      <name val="Arial"/>
      <charset val="204"/>
    </font>
    <font>
      <u/>
      <sz val="10"/>
      <color theme="10"/>
      <name val="Arial"/>
      <charset val="204"/>
    </font>
    <font>
      <b/>
      <sz val="10"/>
      <color rgb="FF000000"/>
      <name val="Arial"/>
      <charset val="204"/>
    </font>
    <font>
      <sz val="10"/>
      <color rgb="FF000000"/>
      <name val="Arial"/>
      <charset val="204"/>
    </font>
    <font>
      <b/>
      <sz val="10"/>
      <color rgb="FF0070C0"/>
      <name val="Arial"/>
      <charset val="204"/>
    </font>
    <font>
      <sz val="10"/>
      <color rgb="FF0070C0"/>
      <name val="Arial"/>
      <charset val="204"/>
    </font>
    <font>
      <b/>
      <sz val="10"/>
      <color rgb="FFFF0000"/>
      <name val="Arial"/>
      <charset val="204"/>
    </font>
    <font>
      <u/>
      <sz val="11"/>
      <color theme="1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i/>
      <sz val="12"/>
      <color theme="1"/>
      <name val="Arial"/>
      <charset val="134"/>
    </font>
    <font>
      <i/>
      <sz val="11"/>
      <name val="Arial"/>
      <charset val="134"/>
    </font>
    <font>
      <i/>
      <sz val="11"/>
      <color theme="1"/>
      <name val="Arial"/>
      <charset val="134"/>
    </font>
    <font>
      <i/>
      <sz val="10"/>
      <name val="Arial"/>
      <charset val="134"/>
    </font>
    <font>
      <i/>
      <sz val="10"/>
      <color theme="1"/>
      <name val="Arial"/>
      <charset val="134"/>
    </font>
    <font>
      <b/>
      <i/>
      <sz val="10"/>
      <color theme="1"/>
      <name val="Arial"/>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xf numFmtId="0" fontId="29" fillId="0" borderId="0" applyNumberFormat="0" applyFill="0" applyBorder="0" applyAlignment="0" applyProtection="0">
      <alignment vertical="center"/>
    </xf>
    <xf numFmtId="0" fontId="0" fillId="5" borderId="17"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8" applyNumberFormat="0" applyFill="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5" fillId="0" borderId="0" applyNumberFormat="0" applyFill="0" applyBorder="0" applyAlignment="0" applyProtection="0">
      <alignment vertical="center"/>
    </xf>
    <xf numFmtId="0" fontId="36" fillId="6" borderId="20" applyNumberFormat="0" applyAlignment="0" applyProtection="0">
      <alignment vertical="center"/>
    </xf>
    <xf numFmtId="0" fontId="37" fillId="7" borderId="21" applyNumberFormat="0" applyAlignment="0" applyProtection="0">
      <alignment vertical="center"/>
    </xf>
    <xf numFmtId="0" fontId="38" fillId="7" borderId="20" applyNumberFormat="0" applyAlignment="0" applyProtection="0">
      <alignment vertical="center"/>
    </xf>
    <xf numFmtId="0" fontId="39" fillId="8" borderId="22" applyNumberFormat="0" applyAlignment="0" applyProtection="0">
      <alignment vertical="center"/>
    </xf>
    <xf numFmtId="0" fontId="40" fillId="0" borderId="23" applyNumberFormat="0" applyFill="0" applyAlignment="0" applyProtection="0">
      <alignment vertical="center"/>
    </xf>
    <xf numFmtId="0" fontId="41" fillId="0" borderId="24"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cellStyleXfs>
  <cellXfs count="277">
    <xf numFmtId="0" fontId="0" fillId="0" borderId="0" xfId="0"/>
    <xf numFmtId="0" fontId="1" fillId="0" borderId="0" xfId="0" applyFont="1" applyFill="1" applyAlignment="1">
      <alignment vertical="center"/>
    </xf>
    <xf numFmtId="0" fontId="1" fillId="0" borderId="0" xfId="0" applyFont="1" applyFill="1"/>
    <xf numFmtId="0" fontId="1" fillId="0" borderId="0" xfId="0" applyFont="1" applyFill="1" applyAlignment="1">
      <alignment horizont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xf numFmtId="0" fontId="3" fillId="0" borderId="1" xfId="0" applyFont="1" applyFill="1" applyBorder="1" applyAlignment="1">
      <alignment horizont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0" borderId="6" xfId="0" applyFont="1" applyFill="1" applyBorder="1" applyAlignment="1">
      <alignment horizontal="right" vertical="center" wrapText="1"/>
    </xf>
    <xf numFmtId="0" fontId="1" fillId="0" borderId="7" xfId="0" applyFont="1" applyFill="1" applyBorder="1" applyAlignment="1">
      <alignment horizontal="center" vertical="center"/>
    </xf>
    <xf numFmtId="0" fontId="5" fillId="2" borderId="1" xfId="0" applyFont="1" applyFill="1" applyBorder="1"/>
    <xf numFmtId="0" fontId="6" fillId="3" borderId="1" xfId="0" applyFont="1" applyFill="1" applyBorder="1"/>
    <xf numFmtId="0" fontId="1" fillId="0" borderId="2" xfId="0" applyFont="1" applyFill="1" applyBorder="1" applyAlignment="1">
      <alignment vertical="center" textRotation="90"/>
    </xf>
    <xf numFmtId="0" fontId="1" fillId="0" borderId="8" xfId="0" applyFont="1" applyFill="1" applyBorder="1" applyAlignment="1">
      <alignment vertical="center" wrapText="1"/>
    </xf>
    <xf numFmtId="0" fontId="1" fillId="0" borderId="3" xfId="0" applyFont="1" applyFill="1" applyBorder="1" applyAlignment="1">
      <alignment vertical="center" wrapText="1"/>
    </xf>
    <xf numFmtId="0" fontId="7" fillId="2" borderId="1" xfId="0" applyFont="1" applyFill="1" applyBorder="1"/>
    <xf numFmtId="0" fontId="6" fillId="2" borderId="1" xfId="0" applyFont="1" applyFill="1" applyBorder="1"/>
    <xf numFmtId="0" fontId="5" fillId="0" borderId="1" xfId="0" applyFont="1" applyBorder="1"/>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1" fillId="3" borderId="7" xfId="0" applyFont="1" applyFill="1" applyBorder="1" applyAlignment="1">
      <alignment horizontal="center" vertical="center"/>
    </xf>
    <xf numFmtId="0" fontId="5" fillId="3" borderId="1" xfId="0" applyFont="1" applyFill="1" applyBorder="1"/>
    <xf numFmtId="0" fontId="7" fillId="3" borderId="1" xfId="0" applyFont="1" applyFill="1" applyBorder="1"/>
    <xf numFmtId="0" fontId="8"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8" xfId="0" applyFont="1" applyFill="1" applyBorder="1" applyAlignment="1">
      <alignment horizontal="left" vertical="center" wrapText="1"/>
    </xf>
    <xf numFmtId="0" fontId="4" fillId="3" borderId="6" xfId="0" applyFont="1" applyFill="1" applyBorder="1" applyAlignment="1">
      <alignment horizontal="right" vertical="center" wrapText="1"/>
    </xf>
    <xf numFmtId="0" fontId="2" fillId="3" borderId="1" xfId="0" applyFont="1" applyFill="1" applyBorder="1" applyAlignment="1">
      <alignment vertical="center" wrapText="1"/>
    </xf>
    <xf numFmtId="0" fontId="5" fillId="2" borderId="8" xfId="0" applyFont="1" applyFill="1" applyBorder="1" applyAlignment="1">
      <alignment horizontal="left"/>
    </xf>
    <xf numFmtId="0" fontId="5" fillId="2" borderId="3" xfId="0" applyFont="1" applyFill="1" applyBorder="1" applyAlignment="1">
      <alignment horizontal="left"/>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3" fillId="0" borderId="3" xfId="0" applyFont="1" applyFill="1" applyBorder="1" applyAlignment="1">
      <alignment horizontal="center" vertical="center"/>
    </xf>
    <xf numFmtId="0" fontId="1" fillId="3" borderId="1" xfId="0" applyFont="1" applyFill="1" applyBorder="1" applyAlignment="1">
      <alignment horizontal="center" vertical="center"/>
    </xf>
    <xf numFmtId="0" fontId="2" fillId="3" borderId="6" xfId="0" applyFont="1" applyFill="1" applyBorder="1" applyAlignment="1">
      <alignment vertical="center" wrapText="1"/>
    </xf>
    <xf numFmtId="0" fontId="2" fillId="0" borderId="6" xfId="0" applyFont="1" applyFill="1" applyBorder="1" applyAlignment="1">
      <alignment vertical="center" wrapText="1"/>
    </xf>
    <xf numFmtId="0" fontId="2" fillId="3" borderId="1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6" xfId="0" applyFont="1" applyFill="1" applyBorder="1" applyAlignment="1">
      <alignment horizontal="left" vertical="center" wrapText="1"/>
    </xf>
    <xf numFmtId="49" fontId="1" fillId="0" borderId="3" xfId="0" applyNumberFormat="1" applyFont="1" applyFill="1" applyBorder="1" applyAlignment="1">
      <alignment horizontal="center" vertical="center"/>
    </xf>
    <xf numFmtId="0" fontId="6" fillId="0" borderId="0" xfId="0" applyFont="1" applyAlignment="1">
      <alignment vertical="center"/>
    </xf>
    <xf numFmtId="0" fontId="1" fillId="0" borderId="0" xfId="0" applyFont="1" applyFill="1" applyBorder="1"/>
    <xf numFmtId="0" fontId="8"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xf numFmtId="0" fontId="1"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9" fillId="0" borderId="0" xfId="0" applyFont="1" applyBorder="1"/>
    <xf numFmtId="0" fontId="9" fillId="0" borderId="0" xfId="0" applyFont="1"/>
    <xf numFmtId="0" fontId="10" fillId="0" borderId="0" xfId="0" applyFont="1" applyFill="1" applyBorder="1" applyAlignment="1">
      <alignment vertical="center"/>
    </xf>
    <xf numFmtId="0" fontId="10" fillId="0" borderId="0" xfId="0" applyFont="1" applyFill="1" applyBorder="1" applyAlignment="1"/>
    <xf numFmtId="0" fontId="10" fillId="0" borderId="13"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8" xfId="0" applyFont="1" applyFill="1" applyBorder="1" applyAlignment="1">
      <alignment horizontal="center" vertical="center"/>
    </xf>
    <xf numFmtId="0" fontId="10" fillId="0" borderId="14"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2" xfId="0" applyFont="1" applyFill="1" applyBorder="1" applyAlignment="1">
      <alignment horizontal="center" vertical="center"/>
    </xf>
    <xf numFmtId="16" fontId="9" fillId="0" borderId="12" xfId="0" applyNumberFormat="1" applyFont="1" applyBorder="1" applyAlignment="1">
      <alignment horizontal="center" vertical="center" wrapText="1"/>
    </xf>
    <xf numFmtId="0" fontId="9" fillId="0" borderId="13" xfId="0" applyFont="1" applyBorder="1" applyAlignment="1">
      <alignment horizontal="center" vertical="center" wrapText="1"/>
    </xf>
    <xf numFmtId="16" fontId="9" fillId="0" borderId="13" xfId="0" applyNumberFormat="1" applyFont="1" applyBorder="1" applyAlignment="1">
      <alignment horizontal="center" vertical="center" wrapText="1"/>
    </xf>
    <xf numFmtId="0" fontId="9" fillId="0" borderId="12" xfId="0" applyFont="1" applyBorder="1" applyAlignment="1">
      <alignment horizontal="center" vertical="center" wrapText="1"/>
    </xf>
    <xf numFmtId="0" fontId="10" fillId="0" borderId="13" xfId="0" applyFont="1" applyFill="1" applyBorder="1" applyAlignment="1">
      <alignment vertical="center" wrapText="1"/>
    </xf>
    <xf numFmtId="0" fontId="11" fillId="4" borderId="2" xfId="0" applyFont="1" applyFill="1" applyBorder="1" applyAlignment="1">
      <alignment horizontal="center" vertical="center"/>
    </xf>
    <xf numFmtId="0" fontId="8" fillId="0" borderId="1" xfId="0" applyFont="1" applyFill="1" applyBorder="1" applyAlignment="1">
      <alignment horizontal="left" vertical="center" indent="1"/>
    </xf>
    <xf numFmtId="0" fontId="11" fillId="3" borderId="2" xfId="0" applyFont="1" applyFill="1" applyBorder="1" applyAlignment="1">
      <alignment horizontal="center" vertical="center"/>
    </xf>
    <xf numFmtId="0" fontId="8" fillId="0" borderId="4" xfId="0" applyNumberFormat="1" applyFont="1" applyFill="1" applyBorder="1" applyAlignment="1">
      <alignment horizontal="center" vertical="center"/>
    </xf>
    <xf numFmtId="0" fontId="10" fillId="0" borderId="13" xfId="0" applyFont="1" applyFill="1" applyBorder="1" applyAlignment="1">
      <alignment horizontal="left" vertical="center" wrapText="1" indent="1"/>
    </xf>
    <xf numFmtId="0" fontId="10" fillId="4" borderId="4" xfId="0" applyFont="1" applyFill="1" applyBorder="1" applyAlignment="1">
      <alignment horizontal="center" vertical="center"/>
    </xf>
    <xf numFmtId="0" fontId="8" fillId="0" borderId="1" xfId="0" applyFont="1" applyFill="1" applyBorder="1" applyAlignment="1">
      <alignment horizontal="left" vertical="center" indent="2"/>
    </xf>
    <xf numFmtId="0" fontId="11" fillId="0" borderId="0" xfId="0" applyFont="1" applyAlignment="1">
      <alignment vertical="center"/>
    </xf>
    <xf numFmtId="0" fontId="9" fillId="0" borderId="0" xfId="0" applyFont="1" applyFill="1" applyBorder="1"/>
    <xf numFmtId="0" fontId="9" fillId="0" borderId="0" xfId="0" applyFont="1" applyFill="1"/>
    <xf numFmtId="0" fontId="9" fillId="0" borderId="0" xfId="0" applyFont="1" applyFill="1" applyAlignment="1">
      <alignment horizontal="center"/>
    </xf>
    <xf numFmtId="0" fontId="9" fillId="0" borderId="1" xfId="0" applyFont="1" applyBorder="1"/>
    <xf numFmtId="0" fontId="8" fillId="0" borderId="7"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0" xfId="0" applyFont="1" applyFill="1" applyBorder="1" applyAlignment="1"/>
    <xf numFmtId="0" fontId="8" fillId="0" borderId="0" xfId="0" applyFont="1" applyFill="1" applyBorder="1" applyAlignment="1">
      <alignment vertical="center"/>
    </xf>
    <xf numFmtId="0" fontId="8" fillId="0" borderId="3" xfId="0" applyFont="1" applyFill="1" applyBorder="1" applyAlignment="1">
      <alignment horizontal="center" vertical="center"/>
    </xf>
    <xf numFmtId="0" fontId="9" fillId="0" borderId="14" xfId="0" applyFont="1" applyBorder="1" applyAlignment="1">
      <alignment horizontal="center" vertical="center" wrapText="1"/>
    </xf>
    <xf numFmtId="0" fontId="12" fillId="0" borderId="0" xfId="0" applyFont="1" applyAlignment="1">
      <alignment vertical="center"/>
    </xf>
    <xf numFmtId="0" fontId="12" fillId="0" borderId="0" xfId="0" applyFont="1"/>
    <xf numFmtId="0" fontId="12" fillId="0" borderId="0" xfId="0" applyFont="1" applyFill="1"/>
    <xf numFmtId="0" fontId="13" fillId="0" borderId="5" xfId="0" applyFont="1" applyFill="1" applyBorder="1" applyAlignment="1">
      <alignment horizontal="left" vertical="center"/>
    </xf>
    <xf numFmtId="0" fontId="12" fillId="0" borderId="0" xfId="0" applyFont="1" applyFill="1" applyAlignment="1">
      <alignment vertical="center"/>
    </xf>
    <xf numFmtId="0" fontId="13" fillId="0" borderId="13"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13" fillId="0" borderId="14"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12" xfId="0" applyFont="1" applyFill="1" applyBorder="1" applyAlignment="1">
      <alignment horizontal="center" vertical="center"/>
    </xf>
    <xf numFmtId="0" fontId="13" fillId="0" borderId="7"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4" xfId="0" applyFont="1" applyFill="1" applyBorder="1" applyAlignment="1">
      <alignment horizontal="center" vertical="center"/>
    </xf>
    <xf numFmtId="0" fontId="13" fillId="0" borderId="9" xfId="0" applyFont="1" applyFill="1" applyBorder="1" applyAlignment="1">
      <alignment vertical="center" wrapText="1"/>
    </xf>
    <xf numFmtId="0" fontId="14" fillId="4" borderId="1" xfId="0" applyFont="1" applyFill="1" applyBorder="1" applyAlignment="1">
      <alignment horizontal="center" vertical="center" wrapText="1"/>
    </xf>
    <xf numFmtId="0" fontId="12" fillId="0" borderId="1" xfId="0" applyFont="1" applyBorder="1" applyAlignment="1">
      <alignment horizontal="left" vertical="center" wrapText="1" indent="1"/>
    </xf>
    <xf numFmtId="0" fontId="14" fillId="2" borderId="1" xfId="0" applyFont="1" applyFill="1" applyBorder="1" applyAlignment="1">
      <alignment horizontal="center" vertical="center" wrapText="1"/>
    </xf>
    <xf numFmtId="0" fontId="15" fillId="2" borderId="15" xfId="0" applyFont="1" applyFill="1" applyBorder="1"/>
    <xf numFmtId="49" fontId="12" fillId="0" borderId="1" xfId="0" applyNumberFormat="1" applyFont="1" applyBorder="1" applyAlignment="1">
      <alignment horizontal="left" vertical="center" wrapText="1" indent="1"/>
    </xf>
    <xf numFmtId="0" fontId="16" fillId="0" borderId="0" xfId="0" applyFont="1" applyAlignment="1">
      <alignment vertical="center"/>
    </xf>
    <xf numFmtId="0" fontId="13" fillId="0" borderId="10" xfId="0" applyFont="1" applyFill="1" applyBorder="1" applyAlignment="1">
      <alignment vertical="center"/>
    </xf>
    <xf numFmtId="0" fontId="3" fillId="0" borderId="0" xfId="0" applyFont="1" applyFill="1"/>
    <xf numFmtId="0" fontId="13" fillId="0" borderId="0" xfId="0" applyFont="1" applyFill="1" applyBorder="1" applyAlignment="1">
      <alignment vertical="center"/>
    </xf>
    <xf numFmtId="0" fontId="12" fillId="0" borderId="0" xfId="0" applyFont="1" applyBorder="1"/>
    <xf numFmtId="0" fontId="13" fillId="0" borderId="13" xfId="0" applyFont="1" applyFill="1" applyBorder="1" applyAlignment="1">
      <alignment horizontal="center" vertical="center"/>
    </xf>
    <xf numFmtId="49" fontId="3" fillId="0" borderId="13" xfId="0" applyNumberFormat="1" applyFont="1" applyFill="1" applyBorder="1" applyAlignment="1">
      <alignment horizontal="center" vertical="center" wrapText="1"/>
    </xf>
    <xf numFmtId="0" fontId="12" fillId="0" borderId="9" xfId="0" applyFont="1" applyFill="1" applyBorder="1" applyAlignment="1">
      <alignment horizontal="center" vertical="center" wrapText="1"/>
    </xf>
    <xf numFmtId="0" fontId="13" fillId="0" borderId="14"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12" fillId="0" borderId="1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3" fillId="0" borderId="7" xfId="0" applyFont="1" applyFill="1" applyBorder="1" applyAlignment="1">
      <alignment horizontal="center" vertical="center"/>
    </xf>
    <xf numFmtId="49" fontId="3" fillId="0" borderId="7"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2"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12" fillId="0" borderId="9" xfId="0" applyFont="1" applyFill="1" applyBorder="1" applyAlignment="1">
      <alignment horizontal="left" vertical="center"/>
    </xf>
    <xf numFmtId="0" fontId="3" fillId="2" borderId="2" xfId="0" applyFont="1" applyFill="1" applyBorder="1" applyAlignment="1">
      <alignment horizontal="center" vertical="center" wrapText="1"/>
    </xf>
    <xf numFmtId="0" fontId="3" fillId="0" borderId="1" xfId="0" applyFont="1" applyFill="1" applyBorder="1" applyAlignment="1">
      <alignment horizontal="left" vertical="center" wrapText="1" indent="1"/>
    </xf>
    <xf numFmtId="0" fontId="3" fillId="2" borderId="1" xfId="0" applyFont="1" applyFill="1" applyBorder="1" applyAlignment="1">
      <alignment horizontal="left" vertical="center" wrapText="1" indent="1"/>
    </xf>
    <xf numFmtId="0" fontId="13" fillId="0" borderId="0" xfId="0" applyFont="1" applyFill="1" applyBorder="1" applyAlignment="1">
      <alignment vertical="top"/>
    </xf>
    <xf numFmtId="0" fontId="13" fillId="0" borderId="5" xfId="0" applyFont="1" applyFill="1" applyBorder="1" applyAlignment="1"/>
    <xf numFmtId="0" fontId="3" fillId="0" borderId="8"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13" fillId="0" borderId="12" xfId="0" applyFont="1" applyFill="1" applyBorder="1" applyAlignment="1">
      <alignment horizontal="left" vertical="center" wrapText="1"/>
    </xf>
    <xf numFmtId="0" fontId="17" fillId="0" borderId="2" xfId="0" applyFont="1" applyFill="1" applyBorder="1" applyAlignment="1">
      <alignment horizontal="center" vertical="center"/>
    </xf>
    <xf numFmtId="0" fontId="17"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8" xfId="0" applyFont="1" applyFill="1" applyBorder="1" applyAlignment="1">
      <alignment horizontal="center" vertical="center"/>
    </xf>
    <xf numFmtId="0" fontId="12" fillId="0" borderId="2" xfId="0" applyNumberFormat="1" applyFont="1" applyFill="1" applyBorder="1" applyAlignment="1">
      <alignment horizontal="center" vertical="center"/>
    </xf>
    <xf numFmtId="0" fontId="18" fillId="2" borderId="2" xfId="0" applyNumberFormat="1" applyFont="1" applyFill="1" applyBorder="1" applyAlignment="1">
      <alignment horizontal="center" vertical="center" wrapText="1"/>
    </xf>
    <xf numFmtId="0" fontId="19" fillId="2"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6" fillId="2" borderId="1" xfId="0" applyFont="1" applyFill="1" applyBorder="1"/>
    <xf numFmtId="0" fontId="16" fillId="2"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12" fillId="0" borderId="12" xfId="0" applyFont="1" applyBorder="1" applyAlignment="1">
      <alignment horizontal="center" vertical="center" wrapText="1"/>
    </xf>
    <xf numFmtId="0" fontId="12" fillId="0" borderId="0" xfId="0" applyFont="1" applyAlignment="1">
      <alignment horizontal="center" vertical="center" wrapText="1"/>
    </xf>
    <xf numFmtId="0" fontId="17" fillId="0" borderId="3"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18" fillId="2" borderId="1" xfId="0" applyNumberFormat="1" applyFont="1" applyFill="1" applyBorder="1" applyAlignment="1">
      <alignment horizontal="center" vertical="center" wrapText="1"/>
    </xf>
    <xf numFmtId="0" fontId="19" fillId="2" borderId="1"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0" fillId="0" borderId="0" xfId="0" applyFont="1" applyAlignment="1">
      <alignment vertical="center"/>
    </xf>
    <xf numFmtId="0" fontId="0" fillId="0" borderId="0" xfId="0" applyFont="1"/>
    <xf numFmtId="0" fontId="10" fillId="0" borderId="5" xfId="0" applyFont="1" applyFill="1" applyBorder="1" applyAlignment="1"/>
    <xf numFmtId="0" fontId="10" fillId="0" borderId="9"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8" fillId="0" borderId="7"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xf>
    <xf numFmtId="0" fontId="8" fillId="0" borderId="3" xfId="0" applyFont="1" applyFill="1" applyBorder="1" applyAlignment="1">
      <alignment horizontal="center"/>
    </xf>
    <xf numFmtId="0" fontId="8"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8" fillId="3" borderId="2" xfId="0" applyFont="1" applyFill="1" applyBorder="1" applyAlignment="1">
      <alignment horizontal="center" vertical="center"/>
    </xf>
    <xf numFmtId="0" fontId="8" fillId="0" borderId="2" xfId="0" applyFont="1" applyFill="1" applyBorder="1" applyAlignment="1">
      <alignment horizontal="left" vertical="center" indent="1"/>
    </xf>
    <xf numFmtId="0" fontId="10" fillId="0" borderId="8" xfId="0" applyFont="1" applyFill="1" applyBorder="1" applyAlignment="1">
      <alignment horizontal="left" vertical="center" wrapText="1"/>
    </xf>
    <xf numFmtId="0" fontId="8" fillId="2" borderId="2" xfId="0" applyFont="1" applyFill="1" applyBorder="1" applyAlignment="1">
      <alignment horizontal="center" vertical="center"/>
    </xf>
    <xf numFmtId="0" fontId="8" fillId="0" borderId="8" xfId="0" applyFont="1" applyFill="1" applyBorder="1" applyAlignment="1">
      <alignment vertical="center"/>
    </xf>
    <xf numFmtId="0" fontId="8" fillId="0" borderId="3" xfId="0" applyFont="1" applyFill="1" applyBorder="1" applyAlignment="1">
      <alignment horizontal="left" vertical="center" indent="1"/>
    </xf>
    <xf numFmtId="0" fontId="0" fillId="0" borderId="1" xfId="0" applyFont="1" applyBorder="1"/>
    <xf numFmtId="0" fontId="8" fillId="2" borderId="1" xfId="0" applyFont="1" applyFill="1" applyBorder="1" applyAlignment="1">
      <alignment horizontal="left" vertical="center" indent="1"/>
    </xf>
    <xf numFmtId="0" fontId="8" fillId="0" borderId="1" xfId="0" applyFont="1" applyFill="1" applyBorder="1" applyAlignment="1">
      <alignment vertical="center"/>
    </xf>
    <xf numFmtId="0" fontId="8" fillId="2" borderId="1" xfId="0" applyFont="1" applyFill="1" applyBorder="1" applyAlignment="1">
      <alignment horizontal="center" vertical="center"/>
    </xf>
    <xf numFmtId="0" fontId="8" fillId="0" borderId="13" xfId="0" applyFont="1" applyFill="1" applyBorder="1" applyAlignment="1">
      <alignment horizontal="left" vertical="center" wrapText="1" indent="1"/>
    </xf>
    <xf numFmtId="0" fontId="8" fillId="0" borderId="2" xfId="0" applyFont="1" applyFill="1" applyBorder="1" applyAlignment="1">
      <alignment vertical="center"/>
    </xf>
    <xf numFmtId="0" fontId="8" fillId="0" borderId="14" xfId="0" applyFont="1" applyFill="1" applyBorder="1" applyAlignment="1">
      <alignment horizontal="left" vertical="center" wrapText="1" indent="1"/>
    </xf>
    <xf numFmtId="0" fontId="8" fillId="0" borderId="7" xfId="0" applyFont="1" applyFill="1" applyBorder="1" applyAlignment="1">
      <alignment horizontal="left" vertical="center" wrapText="1" indent="1"/>
    </xf>
    <xf numFmtId="0" fontId="8" fillId="3" borderId="2" xfId="0" applyFont="1" applyFill="1" applyBorder="1" applyAlignment="1">
      <alignment horizontal="left" vertical="center" indent="1"/>
    </xf>
    <xf numFmtId="0" fontId="8" fillId="3" borderId="8" xfId="0" applyFont="1" applyFill="1" applyBorder="1" applyAlignment="1">
      <alignment vertical="center"/>
    </xf>
    <xf numFmtId="0" fontId="10" fillId="0" borderId="5" xfId="0" applyFont="1" applyFill="1" applyBorder="1" applyAlignment="1">
      <alignment vertical="center"/>
    </xf>
    <xf numFmtId="0" fontId="9" fillId="0" borderId="0" xfId="0" applyFont="1" applyFill="1" applyAlignment="1">
      <alignment horizontal="left"/>
    </xf>
    <xf numFmtId="0" fontId="10" fillId="0" borderId="10" xfId="0" applyFont="1" applyFill="1" applyBorder="1" applyAlignment="1">
      <alignment horizontal="left"/>
    </xf>
    <xf numFmtId="0" fontId="8" fillId="0" borderId="1" xfId="0" applyFont="1" applyFill="1" applyBorder="1" applyAlignment="1">
      <alignment horizontal="center" vertical="center" wrapText="1"/>
    </xf>
    <xf numFmtId="0" fontId="10" fillId="0" borderId="0" xfId="0" applyFont="1" applyFill="1" applyBorder="1" applyAlignment="1">
      <alignment horizontal="left"/>
    </xf>
    <xf numFmtId="0" fontId="13" fillId="0" borderId="5" xfId="0" applyFont="1" applyFill="1" applyBorder="1" applyAlignment="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3" fillId="0" borderId="2" xfId="0" applyFont="1" applyFill="1" applyBorder="1" applyAlignment="1">
      <alignment horizontal="center"/>
    </xf>
    <xf numFmtId="0" fontId="13" fillId="0" borderId="12" xfId="0" applyFont="1" applyFill="1" applyBorder="1" applyAlignment="1">
      <alignment horizontal="left" vertical="center"/>
    </xf>
    <xf numFmtId="0" fontId="3" fillId="3" borderId="2" xfId="0" applyFont="1" applyFill="1" applyBorder="1" applyAlignment="1">
      <alignment horizontal="center" vertical="center"/>
    </xf>
    <xf numFmtId="0" fontId="3" fillId="0" borderId="1" xfId="0" applyFont="1" applyFill="1" applyBorder="1" applyAlignment="1">
      <alignment horizontal="left" vertical="center" indent="1"/>
    </xf>
    <xf numFmtId="0" fontId="13" fillId="0" borderId="12" xfId="0" applyFont="1" applyFill="1" applyBorder="1" applyAlignment="1">
      <alignment horizontal="left" vertical="center" indent="1"/>
    </xf>
    <xf numFmtId="0" fontId="3" fillId="0" borderId="1" xfId="0" applyFont="1" applyFill="1" applyBorder="1" applyAlignment="1">
      <alignment horizontal="left" vertical="center" indent="2"/>
    </xf>
    <xf numFmtId="0" fontId="3" fillId="0" borderId="1" xfId="0" applyFont="1" applyFill="1" applyBorder="1" applyAlignment="1">
      <alignment horizontal="left" vertical="center" wrapText="1" indent="2"/>
    </xf>
    <xf numFmtId="0" fontId="3" fillId="0" borderId="1" xfId="0" applyFont="1" applyFill="1" applyBorder="1" applyAlignment="1">
      <alignment wrapText="1"/>
    </xf>
    <xf numFmtId="0" fontId="3" fillId="0" borderId="1" xfId="0" applyFont="1" applyFill="1" applyBorder="1" applyAlignment="1">
      <alignment horizontal="center" wrapText="1"/>
    </xf>
    <xf numFmtId="0" fontId="19" fillId="0" borderId="0" xfId="0" applyFont="1" applyFill="1" applyAlignment="1">
      <alignment vertical="center"/>
    </xf>
    <xf numFmtId="0" fontId="20" fillId="0" borderId="0" xfId="0" applyFont="1" applyFill="1"/>
    <xf numFmtId="0" fontId="19" fillId="0" borderId="0" xfId="0" applyFont="1" applyFill="1" applyBorder="1" applyAlignment="1">
      <alignment vertical="center"/>
    </xf>
    <xf numFmtId="0" fontId="19" fillId="0" borderId="0" xfId="0" applyFont="1" applyFill="1" applyBorder="1"/>
    <xf numFmtId="0" fontId="19" fillId="0" borderId="0" xfId="0" applyFont="1" applyFill="1"/>
    <xf numFmtId="0" fontId="19" fillId="0" borderId="0" xfId="0" applyFont="1" applyFill="1" applyAlignment="1">
      <alignment horizontal="left" vertical="center" wrapText="1"/>
    </xf>
    <xf numFmtId="0" fontId="17" fillId="0" borderId="0" xfId="0" applyFont="1" applyFill="1" applyAlignment="1">
      <alignment horizontal="center" vertical="center" wrapText="1"/>
    </xf>
    <xf numFmtId="0" fontId="21" fillId="0" borderId="0" xfId="0" applyFont="1" applyFill="1"/>
    <xf numFmtId="0" fontId="17" fillId="0" borderId="0" xfId="0" applyFont="1" applyFill="1" applyBorder="1" applyAlignment="1"/>
    <xf numFmtId="0" fontId="21" fillId="0" borderId="0" xfId="0" applyFont="1" applyFill="1" applyBorder="1"/>
    <xf numFmtId="0" fontId="21" fillId="0" borderId="2"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1" xfId="0" applyFont="1" applyFill="1" applyBorder="1" applyAlignment="1">
      <alignment horizontal="center"/>
    </xf>
    <xf numFmtId="0" fontId="21" fillId="0" borderId="2" xfId="0" applyFont="1" applyFill="1" applyBorder="1" applyAlignment="1">
      <alignment horizontal="center"/>
    </xf>
    <xf numFmtId="0" fontId="21" fillId="0" borderId="8" xfId="0" applyFont="1" applyFill="1" applyBorder="1" applyAlignment="1">
      <alignment horizontal="center"/>
    </xf>
    <xf numFmtId="0" fontId="17" fillId="0" borderId="2" xfId="0" applyFont="1" applyFill="1" applyBorder="1" applyAlignment="1">
      <alignment horizontal="left" vertical="center"/>
    </xf>
    <xf numFmtId="0" fontId="17" fillId="0" borderId="8" xfId="0" applyFont="1" applyFill="1" applyBorder="1" applyAlignment="1">
      <alignment horizontal="left" vertical="center"/>
    </xf>
    <xf numFmtId="0" fontId="17" fillId="0" borderId="3" xfId="0" applyFont="1" applyFill="1" applyBorder="1" applyAlignment="1">
      <alignment horizontal="left" vertical="center"/>
    </xf>
    <xf numFmtId="0" fontId="17" fillId="0" borderId="8" xfId="0" applyFont="1" applyFill="1" applyBorder="1" applyAlignment="1">
      <alignment horizontal="center" vertical="center"/>
    </xf>
    <xf numFmtId="0" fontId="21" fillId="0" borderId="2" xfId="0" applyFont="1" applyFill="1" applyBorder="1" applyAlignment="1">
      <alignment horizontal="left" vertical="center"/>
    </xf>
    <xf numFmtId="0" fontId="21" fillId="0" borderId="8" xfId="0" applyFont="1" applyFill="1" applyBorder="1" applyAlignment="1">
      <alignment horizontal="left" vertical="center"/>
    </xf>
    <xf numFmtId="0" fontId="21" fillId="0" borderId="3" xfId="0" applyFont="1" applyFill="1" applyBorder="1" applyAlignment="1">
      <alignment horizontal="left" vertical="center"/>
    </xf>
    <xf numFmtId="0" fontId="22" fillId="0" borderId="2" xfId="6" applyFont="1" applyFill="1" applyBorder="1" applyAlignment="1">
      <alignment horizontal="center"/>
    </xf>
    <xf numFmtId="49" fontId="21" fillId="0" borderId="2" xfId="0" applyNumberFormat="1" applyFont="1" applyFill="1" applyBorder="1" applyAlignment="1">
      <alignment horizontal="left"/>
    </xf>
    <xf numFmtId="49" fontId="21" fillId="0" borderId="8" xfId="0" applyNumberFormat="1" applyFont="1" applyFill="1" applyBorder="1" applyAlignment="1">
      <alignment horizontal="left"/>
    </xf>
    <xf numFmtId="0" fontId="21" fillId="0" borderId="0" xfId="0" applyFont="1" applyFill="1" applyBorder="1" applyAlignment="1">
      <alignment horizontal="left" vertical="center"/>
    </xf>
    <xf numFmtId="0" fontId="21" fillId="0" borderId="0" xfId="0" applyFont="1" applyFill="1" applyBorder="1" applyAlignment="1">
      <alignment horizontal="left"/>
    </xf>
    <xf numFmtId="0" fontId="17" fillId="0" borderId="0" xfId="0" applyFont="1" applyFill="1" applyBorder="1" applyAlignment="1">
      <alignment horizontal="center" wrapText="1"/>
    </xf>
    <xf numFmtId="0" fontId="21" fillId="0" borderId="0" xfId="0" applyFont="1" applyFill="1" applyAlignment="1"/>
    <xf numFmtId="0" fontId="17" fillId="0" borderId="0" xfId="0" applyFont="1" applyFill="1" applyBorder="1" applyAlignment="1">
      <alignment horizontal="center"/>
    </xf>
    <xf numFmtId="0" fontId="21" fillId="0" borderId="0" xfId="0" applyFont="1" applyFill="1" applyAlignment="1">
      <alignment horizontal="center"/>
    </xf>
    <xf numFmtId="0" fontId="21" fillId="0" borderId="0" xfId="0" applyFont="1" applyFill="1" applyAlignment="1">
      <alignment horizontal="right"/>
    </xf>
    <xf numFmtId="0" fontId="21" fillId="0" borderId="0" xfId="0" applyFont="1" applyFill="1" applyAlignment="1">
      <alignment horizontal="left"/>
    </xf>
    <xf numFmtId="0" fontId="23" fillId="0" borderId="0" xfId="0" applyFont="1" applyAlignment="1">
      <alignment wrapText="1"/>
    </xf>
    <xf numFmtId="0" fontId="19" fillId="0" borderId="0" xfId="0" applyFont="1" applyFill="1" applyAlignment="1">
      <alignment horizontal="center" vertical="center" wrapText="1"/>
    </xf>
    <xf numFmtId="0" fontId="21" fillId="0" borderId="0" xfId="0" applyFont="1" applyFill="1" applyBorder="1" applyAlignment="1">
      <alignment vertical="top" wrapText="1"/>
    </xf>
    <xf numFmtId="0" fontId="21" fillId="0" borderId="1" xfId="0" applyFont="1" applyFill="1" applyBorder="1" applyAlignment="1"/>
    <xf numFmtId="0" fontId="24" fillId="0" borderId="0" xfId="0" applyFont="1" applyAlignment="1">
      <alignment horizontal="justify" vertical="top" wrapText="1"/>
    </xf>
    <xf numFmtId="0" fontId="21" fillId="0" borderId="3" xfId="0" applyFont="1" applyFill="1" applyBorder="1" applyAlignment="1">
      <alignment horizontal="center"/>
    </xf>
    <xf numFmtId="0" fontId="17" fillId="0" borderId="3" xfId="0" applyFont="1" applyFill="1" applyBorder="1" applyAlignment="1">
      <alignment horizontal="center" vertical="center"/>
    </xf>
    <xf numFmtId="0" fontId="17" fillId="0" borderId="0" xfId="0" applyFont="1" applyFill="1" applyBorder="1" applyAlignment="1">
      <alignment vertical="top" wrapText="1"/>
    </xf>
    <xf numFmtId="0" fontId="21" fillId="0" borderId="1" xfId="0" applyFont="1" applyFill="1" applyBorder="1" applyAlignment="1">
      <alignment horizontal="left" vertical="center" wrapText="1"/>
    </xf>
    <xf numFmtId="49" fontId="21" fillId="0" borderId="3" xfId="0" applyNumberFormat="1" applyFont="1" applyFill="1" applyBorder="1" applyAlignment="1">
      <alignment horizontal="left"/>
    </xf>
    <xf numFmtId="0" fontId="21" fillId="0" borderId="0" xfId="0" applyFont="1" applyFill="1" applyBorder="1" applyAlignment="1">
      <alignment horizontal="left" vertical="center" wrapText="1"/>
    </xf>
    <xf numFmtId="0" fontId="19" fillId="0" borderId="0" xfId="0" applyFont="1" applyFill="1" applyAlignment="1">
      <alignment horizontal="center"/>
    </xf>
    <xf numFmtId="0" fontId="19" fillId="0" borderId="0" xfId="0" applyFont="1" applyFill="1" applyAlignment="1"/>
    <xf numFmtId="0" fontId="19" fillId="0" borderId="0" xfId="0" applyFont="1"/>
    <xf numFmtId="0" fontId="19" fillId="0" borderId="0" xfId="0" applyFont="1" applyAlignment="1">
      <alignment horizontal="center"/>
    </xf>
    <xf numFmtId="0" fontId="19" fillId="0" borderId="0" xfId="0" applyFont="1" applyFill="1" applyAlignment="1">
      <alignment horizontal="right" vertical="center" wrapText="1"/>
    </xf>
    <xf numFmtId="0" fontId="19" fillId="0" borderId="0" xfId="0" applyFont="1" applyFill="1" applyAlignment="1">
      <alignment vertical="center" wrapText="1"/>
    </xf>
    <xf numFmtId="0" fontId="19" fillId="0" borderId="0" xfId="0" applyFont="1" applyFill="1" applyAlignment="1">
      <alignment horizontal="center" vertical="top" wrapText="1"/>
    </xf>
    <xf numFmtId="0" fontId="21" fillId="0" borderId="1" xfId="0" applyFont="1" applyFill="1" applyBorder="1" applyAlignment="1">
      <alignment horizontal="center" vertical="top" wrapText="1"/>
    </xf>
    <xf numFmtId="0" fontId="22" fillId="0" borderId="1" xfId="6" applyFont="1" applyFill="1" applyBorder="1" applyAlignment="1">
      <alignment horizontal="center" vertical="top" wrapText="1"/>
    </xf>
    <xf numFmtId="0" fontId="21" fillId="0" borderId="0" xfId="0" applyFont="1" applyFill="1" applyBorder="1" applyAlignment="1">
      <alignment horizontal="center" vertical="top" wrapText="1"/>
    </xf>
    <xf numFmtId="0" fontId="25" fillId="0" borderId="0" xfId="0" applyFont="1" applyFill="1" applyBorder="1" applyAlignment="1">
      <alignment vertical="center"/>
    </xf>
    <xf numFmtId="0" fontId="26" fillId="0" borderId="0" xfId="0" applyFont="1" applyFill="1"/>
    <xf numFmtId="0" fontId="27" fillId="0" borderId="0" xfId="0" applyFont="1" applyFill="1" applyBorder="1" applyAlignment="1">
      <alignment vertical="center"/>
    </xf>
    <xf numFmtId="0" fontId="20" fillId="0" borderId="0" xfId="0" applyFont="1" applyFill="1" applyBorder="1" applyAlignment="1">
      <alignment horizontal="left"/>
    </xf>
    <xf numFmtId="16" fontId="9" fillId="0" borderId="12" xfId="0" applyNumberFormat="1" applyFont="1" applyBorder="1" applyAlignment="1" quotePrefix="1">
      <alignment horizontal="center" vertical="center" wrapText="1"/>
    </xf>
    <xf numFmtId="16" fontId="9" fillId="0" borderId="13" xfId="0" applyNumberFormat="1" applyFont="1" applyBorder="1" applyAlignment="1" quotePrefix="1">
      <alignment horizontal="center" vertical="center" wrapText="1"/>
    </xf>
    <xf numFmtId="0" fontId="9" fillId="0" borderId="12" xfId="0" applyFont="1" applyBorder="1" applyAlignment="1" quotePrefix="1">
      <alignment horizontal="center"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209550</xdr:colOff>
      <xdr:row>25</xdr:row>
      <xdr:rowOff>1466</xdr:rowOff>
    </xdr:from>
    <xdr:to>
      <xdr:col>17</xdr:col>
      <xdr:colOff>419100</xdr:colOff>
      <xdr:row>30</xdr:row>
      <xdr:rowOff>76200</xdr:rowOff>
    </xdr:to>
    <xdr:grpSp>
      <xdr:nvGrpSpPr>
        <xdr:cNvPr id="5" name="Group 18"/>
        <xdr:cNvGrpSpPr/>
      </xdr:nvGrpSpPr>
      <xdr:grpSpPr>
        <a:xfrm>
          <a:off x="2314575" y="5039995"/>
          <a:ext cx="4800600" cy="1008380"/>
          <a:chOff x="2131035" y="5915025"/>
          <a:chExt cx="4333875" cy="684609"/>
        </a:xfrm>
      </xdr:grpSpPr>
      <xdr:cxnSp>
        <xdr:nvCxnSpPr>
          <xdr:cNvPr id="6" name="Straight Connector 5"/>
          <xdr:cNvCxnSpPr/>
        </xdr:nvCxnSpPr>
        <xdr:spPr>
          <a:xfrm>
            <a:off x="2156232" y="6282224"/>
            <a:ext cx="125144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xdr:nvCxnSpPr>
          <xdr:cNvPr id="7" name="Straight Connector 6"/>
          <xdr:cNvCxnSpPr/>
        </xdr:nvCxnSpPr>
        <xdr:spPr>
          <a:xfrm>
            <a:off x="3634453" y="6282224"/>
            <a:ext cx="12766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xdr:nvCxnSpPr>
          <xdr:cNvPr id="8" name="Straight Connector 7"/>
          <xdr:cNvCxnSpPr/>
        </xdr:nvCxnSpPr>
        <xdr:spPr>
          <a:xfrm>
            <a:off x="5146270" y="6282224"/>
            <a:ext cx="128504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xdr:nvSpPr>
          <xdr:cNvPr id="9" name="TextBox 8"/>
          <xdr:cNvSpPr txBox="1"/>
        </xdr:nvSpPr>
        <xdr:spPr>
          <a:xfrm>
            <a:off x="2206626" y="6332014"/>
            <a:ext cx="1007878" cy="1804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latin typeface="Arial" panose="020B0604020202020204" pitchFamily="7" charset="0"/>
                <a:cs typeface="Arial" panose="020B0604020202020204" pitchFamily="7" charset="0"/>
              </a:rPr>
              <a:t>(Албан</a:t>
            </a:r>
            <a:r>
              <a:rPr lang="en-US" sz="900" baseline="0">
                <a:latin typeface="Arial" panose="020B0604020202020204" pitchFamily="7" charset="0"/>
                <a:cs typeface="Arial" panose="020B0604020202020204" pitchFamily="7" charset="0"/>
              </a:rPr>
              <a:t> тушаал</a:t>
            </a:r>
            <a:r>
              <a:rPr lang="en-US" sz="900">
                <a:latin typeface="Arial" panose="020B0604020202020204" pitchFamily="7" charset="0"/>
                <a:cs typeface="Arial" panose="020B0604020202020204" pitchFamily="7" charset="0"/>
              </a:rPr>
              <a:t>)</a:t>
            </a:r>
            <a:endParaRPr lang="en-US" sz="900">
              <a:latin typeface="Arial" panose="020B0604020202020204" pitchFamily="7" charset="0"/>
              <a:cs typeface="Arial" panose="020B0604020202020204" pitchFamily="7" charset="0"/>
            </a:endParaRPr>
          </a:p>
        </xdr:txBody>
      </xdr:sp>
      <xdr:sp>
        <xdr:nvSpPr>
          <xdr:cNvPr id="10" name="TextBox 9"/>
          <xdr:cNvSpPr txBox="1"/>
        </xdr:nvSpPr>
        <xdr:spPr>
          <a:xfrm>
            <a:off x="3849570" y="6361697"/>
            <a:ext cx="905889" cy="1867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latin typeface="Arial" panose="020B0604020202020204" pitchFamily="7" charset="0"/>
                <a:cs typeface="Arial" panose="020B0604020202020204" pitchFamily="7" charset="0"/>
              </a:rPr>
              <a:t>(Овог, нэр)          </a:t>
            </a:r>
            <a:endParaRPr lang="en-US" sz="900">
              <a:latin typeface="Arial" panose="020B0604020202020204" pitchFamily="7" charset="0"/>
              <a:cs typeface="Arial" panose="020B0604020202020204" pitchFamily="7" charset="0"/>
            </a:endParaRPr>
          </a:p>
        </xdr:txBody>
      </xdr:sp>
      <xdr:sp>
        <xdr:nvSpPr>
          <xdr:cNvPr id="11" name="TextBox 10"/>
          <xdr:cNvSpPr txBox="1"/>
        </xdr:nvSpPr>
        <xdr:spPr>
          <a:xfrm>
            <a:off x="5331047" y="6400475"/>
            <a:ext cx="814701" cy="1991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latin typeface="Arial" panose="020B0604020202020204" pitchFamily="7" charset="0"/>
                <a:cs typeface="Arial" panose="020B0604020202020204" pitchFamily="7" charset="0"/>
              </a:rPr>
              <a:t>(Гарын</a:t>
            </a:r>
            <a:r>
              <a:rPr lang="en-US" sz="900" baseline="0">
                <a:latin typeface="Arial" panose="020B0604020202020204" pitchFamily="7" charset="0"/>
                <a:cs typeface="Arial" panose="020B0604020202020204" pitchFamily="7" charset="0"/>
              </a:rPr>
              <a:t> үсэг</a:t>
            </a:r>
            <a:r>
              <a:rPr lang="en-US" sz="900">
                <a:latin typeface="Arial" panose="020B0604020202020204" pitchFamily="7" charset="0"/>
                <a:cs typeface="Arial" panose="020B0604020202020204" pitchFamily="7" charset="0"/>
              </a:rPr>
              <a:t>)          </a:t>
            </a:r>
            <a:endParaRPr lang="en-US" sz="900">
              <a:latin typeface="Arial" panose="020B0604020202020204" pitchFamily="7" charset="0"/>
              <a:cs typeface="Arial" panose="020B0604020202020204" pitchFamily="7" charset="0"/>
            </a:endParaRPr>
          </a:p>
        </xdr:txBody>
      </xdr:sp>
      <xdr:cxnSp>
        <xdr:nvCxnSpPr>
          <xdr:cNvPr id="12" name="Straight Connector 11"/>
          <xdr:cNvCxnSpPr/>
        </xdr:nvCxnSpPr>
        <xdr:spPr>
          <a:xfrm>
            <a:off x="2131035" y="5915025"/>
            <a:ext cx="12430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xdr:nvSpPr>
          <xdr:cNvPr id="13" name="TextBox 12"/>
          <xdr:cNvSpPr txBox="1"/>
        </xdr:nvSpPr>
        <xdr:spPr>
          <a:xfrm>
            <a:off x="2240222" y="5946144"/>
            <a:ext cx="974282" cy="1555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latin typeface="Arial" panose="020B0604020202020204" pitchFamily="7" charset="0"/>
                <a:cs typeface="Arial" panose="020B0604020202020204" pitchFamily="7" charset="0"/>
              </a:rPr>
              <a:t>(Албан</a:t>
            </a:r>
            <a:r>
              <a:rPr lang="en-US" sz="900" baseline="0">
                <a:latin typeface="Arial" panose="020B0604020202020204" pitchFamily="7" charset="0"/>
                <a:cs typeface="Arial" panose="020B0604020202020204" pitchFamily="7" charset="0"/>
              </a:rPr>
              <a:t> тушаал</a:t>
            </a:r>
            <a:r>
              <a:rPr lang="en-US" sz="900">
                <a:latin typeface="Arial" panose="020B0604020202020204" pitchFamily="7" charset="0"/>
                <a:cs typeface="Arial" panose="020B0604020202020204" pitchFamily="7" charset="0"/>
              </a:rPr>
              <a:t>)</a:t>
            </a:r>
            <a:endParaRPr lang="en-US" sz="900">
              <a:latin typeface="Arial" panose="020B0604020202020204" pitchFamily="7" charset="0"/>
              <a:cs typeface="Arial" panose="020B0604020202020204" pitchFamily="7" charset="0"/>
            </a:endParaRPr>
          </a:p>
        </xdr:txBody>
      </xdr:sp>
      <xdr:cxnSp>
        <xdr:nvCxnSpPr>
          <xdr:cNvPr id="14" name="Straight Connector 13"/>
          <xdr:cNvCxnSpPr/>
        </xdr:nvCxnSpPr>
        <xdr:spPr>
          <a:xfrm>
            <a:off x="3617655" y="5921249"/>
            <a:ext cx="12766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xdr:nvSpPr>
          <xdr:cNvPr id="15" name="TextBox 14"/>
          <xdr:cNvSpPr txBox="1"/>
        </xdr:nvSpPr>
        <xdr:spPr>
          <a:xfrm>
            <a:off x="3827629" y="5946144"/>
            <a:ext cx="821899" cy="1867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latin typeface="Arial" panose="020B0604020202020204" pitchFamily="7" charset="0"/>
                <a:cs typeface="Arial" panose="020B0604020202020204" pitchFamily="7" charset="0"/>
              </a:rPr>
              <a:t>(Овог, нэр)          </a:t>
            </a:r>
            <a:endParaRPr lang="en-US" sz="900">
              <a:latin typeface="Arial" panose="020B0604020202020204" pitchFamily="7" charset="0"/>
              <a:cs typeface="Arial" panose="020B0604020202020204" pitchFamily="7" charset="0"/>
            </a:endParaRPr>
          </a:p>
        </xdr:txBody>
      </xdr:sp>
      <xdr:cxnSp>
        <xdr:nvCxnSpPr>
          <xdr:cNvPr id="16" name="Straight Connector 15"/>
          <xdr:cNvCxnSpPr/>
        </xdr:nvCxnSpPr>
        <xdr:spPr>
          <a:xfrm>
            <a:off x="5179866" y="5921249"/>
            <a:ext cx="128504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xdr:nvSpPr>
          <xdr:cNvPr id="17" name="TextBox 16"/>
          <xdr:cNvSpPr txBox="1"/>
        </xdr:nvSpPr>
        <xdr:spPr>
          <a:xfrm>
            <a:off x="5364643" y="5964815"/>
            <a:ext cx="814701" cy="192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latin typeface="Arial" panose="020B0604020202020204" pitchFamily="7" charset="0"/>
                <a:cs typeface="Arial" panose="020B0604020202020204" pitchFamily="7" charset="0"/>
              </a:rPr>
              <a:t>(Гарын</a:t>
            </a:r>
            <a:r>
              <a:rPr lang="en-US" sz="900" baseline="0">
                <a:latin typeface="Arial" panose="020B0604020202020204" pitchFamily="7" charset="0"/>
                <a:cs typeface="Arial" panose="020B0604020202020204" pitchFamily="7" charset="0"/>
              </a:rPr>
              <a:t> үсэг</a:t>
            </a:r>
            <a:r>
              <a:rPr lang="en-US" sz="900">
                <a:latin typeface="Arial" panose="020B0604020202020204" pitchFamily="7" charset="0"/>
                <a:cs typeface="Arial" panose="020B0604020202020204" pitchFamily="7" charset="0"/>
              </a:rPr>
              <a:t>)          </a:t>
            </a:r>
            <a:endParaRPr lang="en-US" sz="900">
              <a:latin typeface="Arial" panose="020B0604020202020204" pitchFamily="7" charset="0"/>
              <a:cs typeface="Arial" panose="020B0604020202020204" pitchFamily="7" charset="0"/>
            </a:endParaRPr>
          </a:p>
        </xdr:txBody>
      </xdr:sp>
    </xdr:grpSp>
    <xdr:clientData/>
  </xdr:twoCellAnchor>
  <xdr:twoCellAnchor>
    <xdr:from>
      <xdr:col>1</xdr:col>
      <xdr:colOff>219807</xdr:colOff>
      <xdr:row>25</xdr:row>
      <xdr:rowOff>65944</xdr:rowOff>
    </xdr:from>
    <xdr:to>
      <xdr:col>2</xdr:col>
      <xdr:colOff>570223</xdr:colOff>
      <xdr:row>27</xdr:row>
      <xdr:rowOff>43962</xdr:rowOff>
    </xdr:to>
    <xdr:sp>
      <xdr:nvSpPr>
        <xdr:cNvPr id="18" name="Text Box 8"/>
        <xdr:cNvSpPr txBox="1">
          <a:spLocks noChangeArrowheads="1"/>
        </xdr:cNvSpPr>
      </xdr:nvSpPr>
      <xdr:spPr>
        <a:xfrm flipH="1">
          <a:off x="391160" y="5104130"/>
          <a:ext cx="692785" cy="330835"/>
        </a:xfrm>
        <a:prstGeom prst="rect">
          <a:avLst/>
        </a:prstGeom>
        <a:solidFill>
          <a:srgbClr val="FFFFFF"/>
        </a:solidFill>
        <a:ln w="9525">
          <a:noFill/>
          <a:miter lim="800000"/>
        </a:ln>
      </xdr:spPr>
      <xdr:txBody>
        <a:bodyPr vertOverflow="clip" wrap="square" lIns="27432" tIns="22860" rIns="27432" bIns="0" anchor="ctr" upright="1"/>
        <a:lstStyle/>
        <a:p>
          <a:pPr algn="ctr"/>
          <a:r>
            <a:rPr lang="en-US" sz="900">
              <a:solidFill>
                <a:schemeClr val="bg1">
                  <a:lumMod val="75000"/>
                </a:schemeClr>
              </a:solidFill>
              <a:latin typeface="Arial" panose="020B0604020202020204" pitchFamily="7" charset="0"/>
              <a:ea typeface="+mn-ea"/>
              <a:cs typeface="Arial" panose="020B0604020202020204" pitchFamily="7" charset="0"/>
            </a:rPr>
            <a:t>Тамга</a:t>
          </a:r>
          <a:r>
            <a:rPr lang="en-US" sz="900" baseline="0">
              <a:solidFill>
                <a:schemeClr val="bg1">
                  <a:lumMod val="75000"/>
                </a:schemeClr>
              </a:solidFill>
              <a:latin typeface="Arial" panose="020B0604020202020204" pitchFamily="7" charset="0"/>
              <a:ea typeface="+mn-ea"/>
              <a:cs typeface="Arial" panose="020B0604020202020204" pitchFamily="7" charset="0"/>
            </a:rPr>
            <a:t> </a:t>
          </a:r>
          <a:r>
            <a:rPr lang="en-US" sz="900">
              <a:solidFill>
                <a:schemeClr val="bg1">
                  <a:lumMod val="75000"/>
                </a:schemeClr>
              </a:solidFill>
              <a:latin typeface="Arial" panose="020B0604020202020204" pitchFamily="7" charset="0"/>
              <a:ea typeface="+mn-ea"/>
              <a:cs typeface="Arial" panose="020B0604020202020204" pitchFamily="7" charset="0"/>
            </a:rPr>
            <a:t>тэмдэг</a:t>
          </a:r>
          <a:endParaRPr lang="en-US" sz="900">
            <a:solidFill>
              <a:schemeClr val="bg1">
                <a:lumMod val="75000"/>
              </a:schemeClr>
            </a:solidFill>
            <a:latin typeface="Arial" panose="020B0604020202020204" pitchFamily="7" charset="0"/>
            <a:ea typeface="+mn-ea"/>
            <a:cs typeface="Arial" panose="020B0604020202020204" pitchFamily="7"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Unubold115@gmail.com" TargetMode="External"/><Relationship Id="rId2" Type="http://schemas.openxmlformats.org/officeDocument/2006/relationships/hyperlink" Target="mailto:uws@sport.gov.mn"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06"/>
  <sheetViews>
    <sheetView view="pageBreakPreview" zoomScale="130" zoomScaleNormal="100" workbookViewId="0">
      <selection activeCell="Q33" sqref="Q33"/>
    </sheetView>
  </sheetViews>
  <sheetFormatPr defaultColWidth="9" defaultRowHeight="12.75"/>
  <cols>
    <col min="1" max="1" width="2.57142857142857" style="222" customWidth="1"/>
    <col min="2" max="2" width="5.14285714285714" style="222" customWidth="1"/>
    <col min="3" max="3" width="8.85714285714286" style="222" customWidth="1"/>
    <col min="4" max="4" width="3.14285714285714" style="222" customWidth="1"/>
    <col min="5" max="5" width="7.42857142857143" style="222" customWidth="1"/>
    <col min="6" max="12" width="4.42857142857143" style="222" customWidth="1"/>
    <col min="13" max="13" width="8.57142857142857" style="222" customWidth="1"/>
    <col min="14" max="15" width="8.85714285714286" style="222" customWidth="1"/>
    <col min="16" max="16" width="7.14285714285714" style="222" customWidth="1"/>
    <col min="17" max="19" width="8.85714285714286" style="222" customWidth="1"/>
    <col min="20" max="20" width="12.7142857142857" style="222" customWidth="1"/>
    <col min="21" max="16384" width="9.14285714285714" style="222"/>
  </cols>
  <sheetData>
    <row r="1" ht="12" customHeight="1" spans="1:20">
      <c r="A1" s="223" t="s">
        <v>0</v>
      </c>
      <c r="B1" s="223"/>
      <c r="C1" s="223"/>
      <c r="D1" s="223"/>
      <c r="E1" s="223"/>
      <c r="F1" s="223"/>
      <c r="G1" s="223"/>
      <c r="H1" s="223"/>
      <c r="I1" s="223"/>
      <c r="J1" s="223"/>
      <c r="K1" s="223"/>
      <c r="L1" s="223"/>
      <c r="M1" s="252"/>
      <c r="N1" s="252"/>
      <c r="O1" s="252"/>
      <c r="P1" s="252"/>
      <c r="Q1" s="252"/>
      <c r="R1" s="267" t="s">
        <v>1</v>
      </c>
      <c r="S1" s="267"/>
      <c r="T1" s="267"/>
    </row>
    <row r="2" spans="1:20">
      <c r="A2" s="223"/>
      <c r="B2" s="223"/>
      <c r="C2" s="223"/>
      <c r="D2" s="223"/>
      <c r="E2" s="223"/>
      <c r="F2" s="223"/>
      <c r="G2" s="223"/>
      <c r="H2" s="223"/>
      <c r="I2" s="223"/>
      <c r="J2" s="223"/>
      <c r="K2" s="223"/>
      <c r="L2" s="223"/>
      <c r="M2" s="252"/>
      <c r="N2" s="252"/>
      <c r="O2" s="252"/>
      <c r="P2" s="252"/>
      <c r="Q2" s="252"/>
      <c r="R2" s="268"/>
      <c r="S2" s="268"/>
      <c r="T2" s="269"/>
    </row>
    <row r="3" spans="1:19">
      <c r="A3" s="223"/>
      <c r="B3" s="223"/>
      <c r="C3" s="223"/>
      <c r="D3" s="223"/>
      <c r="E3" s="223"/>
      <c r="F3" s="223"/>
      <c r="G3" s="223"/>
      <c r="H3" s="223"/>
      <c r="I3" s="223"/>
      <c r="J3" s="223"/>
      <c r="K3" s="223"/>
      <c r="L3" s="223"/>
      <c r="M3" s="252"/>
      <c r="N3" s="252"/>
      <c r="O3" s="252"/>
      <c r="P3" s="252"/>
      <c r="Q3" s="252"/>
      <c r="R3" s="253"/>
      <c r="S3" s="253"/>
    </row>
    <row r="4" spans="1:19">
      <c r="A4" s="223"/>
      <c r="B4" s="223"/>
      <c r="C4" s="223"/>
      <c r="D4" s="223"/>
      <c r="E4" s="223"/>
      <c r="F4" s="223"/>
      <c r="G4" s="223"/>
      <c r="H4" s="223"/>
      <c r="I4" s="223"/>
      <c r="J4" s="223"/>
      <c r="K4" s="223"/>
      <c r="M4" s="253"/>
      <c r="N4" s="253"/>
      <c r="O4" s="253"/>
      <c r="P4" s="253"/>
      <c r="Q4" s="253"/>
      <c r="R4" s="253"/>
      <c r="S4" s="253"/>
    </row>
    <row r="5" spans="1:19">
      <c r="A5" s="223"/>
      <c r="B5" s="223"/>
      <c r="C5" s="223"/>
      <c r="D5" s="223"/>
      <c r="E5" s="223"/>
      <c r="F5" s="223"/>
      <c r="G5" s="223"/>
      <c r="H5" s="223"/>
      <c r="I5" s="223"/>
      <c r="J5" s="223"/>
      <c r="K5" s="223"/>
      <c r="M5" s="253"/>
      <c r="N5" s="253"/>
      <c r="O5" s="253"/>
      <c r="P5" s="253"/>
      <c r="Q5" s="253"/>
      <c r="R5" s="253"/>
      <c r="S5" s="253"/>
    </row>
    <row r="6" ht="6.75" customHeight="1" spans="1:20">
      <c r="A6" s="224" t="s">
        <v>2</v>
      </c>
      <c r="B6" s="224"/>
      <c r="C6" s="224"/>
      <c r="D6" s="224"/>
      <c r="E6" s="224"/>
      <c r="F6" s="224"/>
      <c r="G6" s="224"/>
      <c r="H6" s="224"/>
      <c r="I6" s="224"/>
      <c r="J6" s="224"/>
      <c r="K6" s="224"/>
      <c r="L6" s="224"/>
      <c r="M6" s="224"/>
      <c r="N6" s="224"/>
      <c r="O6" s="224"/>
      <c r="P6" s="224"/>
      <c r="Q6" s="224"/>
      <c r="R6" s="224"/>
      <c r="S6" s="224"/>
      <c r="T6" s="224"/>
    </row>
    <row r="7" ht="6.75" customHeight="1" spans="1:20">
      <c r="A7" s="224"/>
      <c r="B7" s="224"/>
      <c r="C7" s="224"/>
      <c r="D7" s="224"/>
      <c r="E7" s="224"/>
      <c r="F7" s="224"/>
      <c r="G7" s="224"/>
      <c r="H7" s="224"/>
      <c r="I7" s="224"/>
      <c r="J7" s="224"/>
      <c r="K7" s="224"/>
      <c r="L7" s="224"/>
      <c r="M7" s="224"/>
      <c r="N7" s="224"/>
      <c r="O7" s="224"/>
      <c r="P7" s="224"/>
      <c r="Q7" s="224"/>
      <c r="R7" s="224"/>
      <c r="S7" s="224"/>
      <c r="T7" s="224"/>
    </row>
    <row r="8" spans="1:20">
      <c r="A8" s="225"/>
      <c r="B8" s="225"/>
      <c r="C8" s="225"/>
      <c r="D8" s="225"/>
      <c r="E8" s="225"/>
      <c r="F8" s="225"/>
      <c r="G8" s="225"/>
      <c r="H8" s="225"/>
      <c r="I8" s="225"/>
      <c r="J8" s="225"/>
      <c r="K8" s="225"/>
      <c r="L8" s="225"/>
      <c r="M8" s="225"/>
      <c r="N8" s="225"/>
      <c r="O8" s="225"/>
      <c r="P8" s="225"/>
      <c r="Q8" s="225"/>
      <c r="R8" s="225"/>
      <c r="S8" s="225"/>
      <c r="T8" s="225"/>
    </row>
    <row r="9" spans="1:20">
      <c r="A9" s="226" t="s">
        <v>3</v>
      </c>
      <c r="B9" s="227"/>
      <c r="C9" s="226"/>
      <c r="D9" s="226"/>
      <c r="E9" s="226"/>
      <c r="F9" s="226"/>
      <c r="G9" s="225"/>
      <c r="H9" s="225"/>
      <c r="I9" s="225"/>
      <c r="J9" s="225"/>
      <c r="K9" s="225"/>
      <c r="L9" s="225"/>
      <c r="M9" s="225"/>
      <c r="N9" s="225"/>
      <c r="O9" s="225"/>
      <c r="P9" s="254"/>
      <c r="Q9" s="254"/>
      <c r="R9" s="254"/>
      <c r="S9" s="254"/>
      <c r="T9" s="254"/>
    </row>
    <row r="10" ht="19.5" customHeight="1" spans="1:20">
      <c r="A10" s="228" t="s">
        <v>4</v>
      </c>
      <c r="B10" s="229"/>
      <c r="C10" s="229"/>
      <c r="D10" s="229"/>
      <c r="E10" s="230"/>
      <c r="F10" s="231">
        <v>9</v>
      </c>
      <c r="G10" s="231">
        <v>0</v>
      </c>
      <c r="H10" s="231">
        <v>6</v>
      </c>
      <c r="I10" s="231">
        <v>5</v>
      </c>
      <c r="J10" s="231">
        <v>3</v>
      </c>
      <c r="K10" s="231">
        <v>3</v>
      </c>
      <c r="L10" s="255">
        <v>4</v>
      </c>
      <c r="M10" s="225"/>
      <c r="N10" s="256" t="s">
        <v>5</v>
      </c>
      <c r="O10" s="256"/>
      <c r="P10" s="256"/>
      <c r="Q10" s="256"/>
      <c r="R10" s="256"/>
      <c r="S10" s="256"/>
      <c r="T10" s="256"/>
    </row>
    <row r="11" ht="20.25" customHeight="1" spans="1:20">
      <c r="A11" s="228" t="s">
        <v>6</v>
      </c>
      <c r="B11" s="229"/>
      <c r="C11" s="229"/>
      <c r="D11" s="229"/>
      <c r="E11" s="230"/>
      <c r="F11" s="232" t="s">
        <v>7</v>
      </c>
      <c r="G11" s="233"/>
      <c r="H11" s="233"/>
      <c r="I11" s="233"/>
      <c r="J11" s="233"/>
      <c r="K11" s="233"/>
      <c r="L11" s="257"/>
      <c r="M11" s="225"/>
      <c r="N11" s="256"/>
      <c r="O11" s="256"/>
      <c r="P11" s="256"/>
      <c r="Q11" s="256"/>
      <c r="R11" s="256"/>
      <c r="S11" s="256"/>
      <c r="T11" s="256"/>
    </row>
    <row r="12" ht="19.5" customHeight="1" spans="1:20">
      <c r="A12" s="234" t="s">
        <v>8</v>
      </c>
      <c r="B12" s="235"/>
      <c r="C12" s="235"/>
      <c r="D12" s="235"/>
      <c r="E12" s="236"/>
      <c r="F12" s="143" t="s">
        <v>9</v>
      </c>
      <c r="G12" s="237"/>
      <c r="H12" s="237"/>
      <c r="I12" s="237"/>
      <c r="J12" s="258"/>
      <c r="K12" s="143" t="s">
        <v>10</v>
      </c>
      <c r="L12" s="258"/>
      <c r="M12" s="225"/>
      <c r="N12" s="256"/>
      <c r="O12" s="256"/>
      <c r="P12" s="256"/>
      <c r="Q12" s="256"/>
      <c r="R12" s="256"/>
      <c r="S12" s="256"/>
      <c r="T12" s="256"/>
    </row>
    <row r="13" ht="19.5" customHeight="1" spans="1:20">
      <c r="A13" s="238" t="s">
        <v>11</v>
      </c>
      <c r="B13" s="239"/>
      <c r="C13" s="239"/>
      <c r="D13" s="239"/>
      <c r="E13" s="240"/>
      <c r="F13" s="232" t="s">
        <v>12</v>
      </c>
      <c r="G13" s="233"/>
      <c r="H13" s="233"/>
      <c r="I13" s="233"/>
      <c r="J13" s="257"/>
      <c r="K13" s="232">
        <v>8</v>
      </c>
      <c r="L13" s="231">
        <v>5</v>
      </c>
      <c r="M13" s="225"/>
      <c r="N13" s="256"/>
      <c r="O13" s="256"/>
      <c r="P13" s="256"/>
      <c r="Q13" s="256"/>
      <c r="R13" s="256"/>
      <c r="S13" s="256"/>
      <c r="T13" s="256"/>
    </row>
    <row r="14" ht="19.5" customHeight="1" spans="1:20">
      <c r="A14" s="238" t="s">
        <v>13</v>
      </c>
      <c r="B14" s="239"/>
      <c r="C14" s="239"/>
      <c r="D14" s="239"/>
      <c r="E14" s="240"/>
      <c r="F14" s="232" t="s">
        <v>14</v>
      </c>
      <c r="G14" s="233"/>
      <c r="H14" s="233"/>
      <c r="I14" s="233"/>
      <c r="J14" s="257"/>
      <c r="K14" s="232">
        <v>0</v>
      </c>
      <c r="L14" s="255">
        <v>1</v>
      </c>
      <c r="M14" s="225"/>
      <c r="N14" s="256"/>
      <c r="O14" s="256"/>
      <c r="P14" s="256"/>
      <c r="Q14" s="256"/>
      <c r="R14" s="256"/>
      <c r="S14" s="256"/>
      <c r="T14" s="256"/>
    </row>
    <row r="15" ht="19.5" customHeight="1" spans="1:20">
      <c r="A15" s="238" t="s">
        <v>15</v>
      </c>
      <c r="B15" s="239"/>
      <c r="C15" s="239"/>
      <c r="D15" s="239"/>
      <c r="E15" s="240"/>
      <c r="F15" s="232" t="s">
        <v>16</v>
      </c>
      <c r="G15" s="233"/>
      <c r="H15" s="233"/>
      <c r="I15" s="233"/>
      <c r="J15" s="257"/>
      <c r="K15" s="232">
        <v>55</v>
      </c>
      <c r="L15" s="255">
        <v>3</v>
      </c>
      <c r="M15" s="225"/>
      <c r="N15" s="225"/>
      <c r="O15" s="254"/>
      <c r="P15" s="254"/>
      <c r="Q15" s="254"/>
      <c r="R15" s="254"/>
      <c r="S15" s="254"/>
      <c r="T15" s="254"/>
    </row>
    <row r="16" ht="19.5" customHeight="1" spans="1:20">
      <c r="A16" s="238" t="s">
        <v>17</v>
      </c>
      <c r="B16" s="239"/>
      <c r="C16" s="239"/>
      <c r="D16" s="239"/>
      <c r="E16" s="240"/>
      <c r="F16" s="232">
        <v>2</v>
      </c>
      <c r="G16" s="233"/>
      <c r="H16" s="233"/>
      <c r="I16" s="233"/>
      <c r="J16" s="233"/>
      <c r="K16" s="233"/>
      <c r="L16" s="257"/>
      <c r="M16" s="225"/>
      <c r="N16" s="226" t="s">
        <v>18</v>
      </c>
      <c r="O16" s="259"/>
      <c r="P16" s="259"/>
      <c r="Q16" s="259"/>
      <c r="R16" s="259"/>
      <c r="S16" s="259"/>
      <c r="T16" s="259"/>
    </row>
    <row r="17" ht="19.5" customHeight="1" spans="1:20">
      <c r="A17" s="238" t="s">
        <v>19</v>
      </c>
      <c r="B17" s="239"/>
      <c r="C17" s="239"/>
      <c r="D17" s="239"/>
      <c r="E17" s="240"/>
      <c r="F17" s="232" t="s">
        <v>20</v>
      </c>
      <c r="G17" s="233"/>
      <c r="H17" s="233"/>
      <c r="I17" s="233"/>
      <c r="J17" s="233"/>
      <c r="K17" s="233"/>
      <c r="L17" s="257"/>
      <c r="M17" s="225"/>
      <c r="N17" s="260" t="s">
        <v>21</v>
      </c>
      <c r="O17" s="260"/>
      <c r="P17" s="260"/>
      <c r="Q17" s="270" t="s">
        <v>22</v>
      </c>
      <c r="R17" s="270"/>
      <c r="S17" s="270"/>
      <c r="T17" s="270"/>
    </row>
    <row r="18" ht="25.5" customHeight="1" spans="1:20">
      <c r="A18" s="228" t="s">
        <v>23</v>
      </c>
      <c r="B18" s="229"/>
      <c r="C18" s="229"/>
      <c r="D18" s="229"/>
      <c r="E18" s="230"/>
      <c r="F18" s="232"/>
      <c r="G18" s="233"/>
      <c r="H18" s="233"/>
      <c r="I18" s="233"/>
      <c r="J18" s="233"/>
      <c r="K18" s="233"/>
      <c r="L18" s="257"/>
      <c r="M18" s="225"/>
      <c r="N18" s="260" t="s">
        <v>24</v>
      </c>
      <c r="O18" s="260"/>
      <c r="P18" s="260"/>
      <c r="Q18" s="270" t="s">
        <v>25</v>
      </c>
      <c r="R18" s="270"/>
      <c r="S18" s="270"/>
      <c r="T18" s="270"/>
    </row>
    <row r="19" ht="19.5" customHeight="1" spans="1:20">
      <c r="A19" s="238" t="s">
        <v>26</v>
      </c>
      <c r="B19" s="239"/>
      <c r="C19" s="239"/>
      <c r="D19" s="239"/>
      <c r="E19" s="240"/>
      <c r="F19" s="232">
        <v>99901681</v>
      </c>
      <c r="G19" s="233"/>
      <c r="H19" s="233"/>
      <c r="I19" s="233"/>
      <c r="J19" s="233"/>
      <c r="K19" s="233"/>
      <c r="L19" s="257"/>
      <c r="M19" s="225"/>
      <c r="N19" s="260" t="s">
        <v>26</v>
      </c>
      <c r="O19" s="260"/>
      <c r="P19" s="260"/>
      <c r="Q19" s="270">
        <v>99042439</v>
      </c>
      <c r="R19" s="270"/>
      <c r="S19" s="270"/>
      <c r="T19" s="270"/>
    </row>
    <row r="20" ht="19.5" customHeight="1" spans="1:20">
      <c r="A20" s="238" t="s">
        <v>27</v>
      </c>
      <c r="B20" s="239"/>
      <c r="C20" s="239"/>
      <c r="D20" s="239"/>
      <c r="E20" s="240"/>
      <c r="F20" s="232"/>
      <c r="G20" s="233"/>
      <c r="H20" s="233"/>
      <c r="I20" s="233"/>
      <c r="J20" s="233"/>
      <c r="K20" s="233"/>
      <c r="L20" s="257"/>
      <c r="M20" s="225"/>
      <c r="N20" s="260" t="s">
        <v>28</v>
      </c>
      <c r="O20" s="260"/>
      <c r="P20" s="260"/>
      <c r="Q20" s="270"/>
      <c r="R20" s="270"/>
      <c r="S20" s="270"/>
      <c r="T20" s="270"/>
    </row>
    <row r="21" ht="19.5" customHeight="1" spans="1:20">
      <c r="A21" s="238" t="s">
        <v>29</v>
      </c>
      <c r="B21" s="239"/>
      <c r="C21" s="239"/>
      <c r="D21" s="239"/>
      <c r="E21" s="240"/>
      <c r="F21" s="241" t="s">
        <v>30</v>
      </c>
      <c r="G21" s="233"/>
      <c r="H21" s="233"/>
      <c r="I21" s="233"/>
      <c r="J21" s="233"/>
      <c r="K21" s="233"/>
      <c r="L21" s="257"/>
      <c r="M21" s="225"/>
      <c r="N21" s="260" t="s">
        <v>27</v>
      </c>
      <c r="O21" s="260"/>
      <c r="P21" s="260"/>
      <c r="Q21" s="270"/>
      <c r="R21" s="270"/>
      <c r="S21" s="270"/>
      <c r="T21" s="270"/>
    </row>
    <row r="22" ht="19.5" customHeight="1" spans="1:20">
      <c r="A22" s="238" t="s">
        <v>31</v>
      </c>
      <c r="B22" s="239"/>
      <c r="C22" s="239"/>
      <c r="D22" s="239"/>
      <c r="E22" s="240"/>
      <c r="F22" s="242" t="s">
        <v>32</v>
      </c>
      <c r="G22" s="243"/>
      <c r="H22" s="243"/>
      <c r="I22" s="243"/>
      <c r="J22" s="243"/>
      <c r="K22" s="243"/>
      <c r="L22" s="261"/>
      <c r="M22" s="225"/>
      <c r="N22" s="260" t="s">
        <v>29</v>
      </c>
      <c r="O22" s="260"/>
      <c r="P22" s="260"/>
      <c r="Q22" s="271" t="s">
        <v>33</v>
      </c>
      <c r="R22" s="270"/>
      <c r="S22" s="270"/>
      <c r="T22" s="270"/>
    </row>
    <row r="23" ht="11.25" customHeight="1" spans="1:20">
      <c r="A23" s="244"/>
      <c r="B23" s="244"/>
      <c r="C23" s="244"/>
      <c r="D23" s="244"/>
      <c r="E23" s="244"/>
      <c r="F23" s="245"/>
      <c r="G23" s="245"/>
      <c r="H23" s="245"/>
      <c r="I23" s="245"/>
      <c r="J23" s="245"/>
      <c r="K23" s="245"/>
      <c r="L23" s="245"/>
      <c r="M23" s="225"/>
      <c r="N23" s="225"/>
      <c r="O23" s="262"/>
      <c r="P23" s="262"/>
      <c r="Q23" s="272"/>
      <c r="R23" s="272"/>
      <c r="S23" s="272"/>
      <c r="T23" s="272"/>
    </row>
    <row r="25" ht="10.5" customHeight="1" spans="2:17">
      <c r="B25" s="226"/>
      <c r="C25" s="246"/>
      <c r="D25" s="247" t="s">
        <v>34</v>
      </c>
      <c r="E25" s="247"/>
      <c r="F25" s="247"/>
      <c r="G25" s="248" t="s">
        <v>35</v>
      </c>
      <c r="H25" s="248"/>
      <c r="I25" s="248"/>
      <c r="J25" s="248"/>
      <c r="K25" s="248"/>
      <c r="L25" s="248"/>
      <c r="M25" s="248"/>
      <c r="N25" s="248"/>
      <c r="O25" s="248"/>
      <c r="P25" s="248"/>
      <c r="Q25" s="222" t="s">
        <v>36</v>
      </c>
    </row>
    <row r="26" spans="2:14">
      <c r="B26" s="225"/>
      <c r="C26" s="225"/>
      <c r="D26" s="225"/>
      <c r="E26" s="225"/>
      <c r="F26" s="225"/>
      <c r="G26" s="225"/>
      <c r="H26" s="225"/>
      <c r="I26" s="225"/>
      <c r="J26" s="263"/>
      <c r="K26" s="263"/>
      <c r="L26" s="263"/>
      <c r="M26" s="263"/>
      <c r="N26" s="264"/>
    </row>
    <row r="27" ht="15" customHeight="1" spans="2:14">
      <c r="B27" s="225"/>
      <c r="F27" s="247"/>
      <c r="G27" s="247"/>
      <c r="I27" s="247"/>
      <c r="J27" s="265"/>
      <c r="K27" s="265"/>
      <c r="L27" s="265"/>
      <c r="M27" s="265"/>
      <c r="N27" s="265"/>
    </row>
    <row r="28" ht="15" customHeight="1" spans="2:18">
      <c r="B28" s="225"/>
      <c r="C28" s="225"/>
      <c r="D28" s="247" t="s">
        <v>37</v>
      </c>
      <c r="G28" s="249" t="s">
        <v>38</v>
      </c>
      <c r="H28" s="249"/>
      <c r="I28" s="249"/>
      <c r="J28" s="249"/>
      <c r="K28" s="249"/>
      <c r="L28" s="249"/>
      <c r="M28" s="266" t="s">
        <v>39</v>
      </c>
      <c r="N28" s="266"/>
      <c r="O28" s="266"/>
      <c r="P28" s="266"/>
      <c r="Q28" s="266"/>
      <c r="R28" s="266"/>
    </row>
    <row r="29" ht="15.75" customHeight="1" spans="2:14">
      <c r="B29" s="225"/>
      <c r="C29" s="225"/>
      <c r="G29" s="247"/>
      <c r="H29" s="247"/>
      <c r="I29" s="247"/>
      <c r="J29" s="265"/>
      <c r="K29" s="265"/>
      <c r="L29" s="265"/>
      <c r="M29" s="265"/>
      <c r="N29" s="265"/>
    </row>
    <row r="30" ht="15" customHeight="1" spans="2:14">
      <c r="B30" s="225"/>
      <c r="C30" s="250" t="s">
        <v>40</v>
      </c>
      <c r="D30" s="250"/>
      <c r="E30" s="250"/>
      <c r="F30" s="251"/>
      <c r="G30" s="251"/>
      <c r="H30" s="251"/>
      <c r="I30" s="251"/>
      <c r="J30" s="265"/>
      <c r="K30" s="265"/>
      <c r="L30" s="265"/>
      <c r="M30" s="265"/>
      <c r="N30" s="265"/>
    </row>
    <row r="31" ht="9" customHeight="1" spans="2:14">
      <c r="B31" s="225"/>
      <c r="C31" s="225"/>
      <c r="F31" s="251"/>
      <c r="G31" s="251"/>
      <c r="H31" s="251"/>
      <c r="I31" s="251"/>
      <c r="J31" s="265"/>
      <c r="K31" s="265"/>
      <c r="L31" s="265"/>
      <c r="M31" s="265"/>
      <c r="N31" s="265"/>
    </row>
    <row r="32" ht="15" customHeight="1" spans="2:16">
      <c r="B32" s="225"/>
      <c r="C32" s="225"/>
      <c r="J32" s="265"/>
      <c r="K32" s="263" t="s">
        <v>41</v>
      </c>
      <c r="L32" s="263"/>
      <c r="M32" s="263"/>
      <c r="N32" s="263"/>
      <c r="O32" s="263"/>
      <c r="P32" s="264"/>
    </row>
    <row r="33" ht="15" customHeight="1"/>
    <row r="34" customHeight="1"/>
    <row r="35" customHeight="1"/>
    <row r="36" ht="27" customHeight="1"/>
    <row r="38" ht="15" customHeight="1"/>
    <row r="39" ht="14.25" customHeight="1"/>
    <row r="40" ht="14.25" customHeight="1"/>
    <row r="41" ht="14.25" customHeight="1"/>
    <row r="42" ht="14.25" customHeight="1"/>
    <row r="43" ht="26.25" customHeight="1"/>
    <row r="44" customHeight="1"/>
    <row r="45" customHeight="1"/>
    <row r="46" customHeight="1"/>
    <row r="47" customHeight="1"/>
    <row r="48" customHeight="1"/>
    <row r="49" customHeight="1"/>
    <row r="50" customHeight="1"/>
    <row r="51" customHeight="1"/>
    <row r="52" customHeight="1"/>
    <row r="53" customHeight="1"/>
    <row r="54" customHeight="1"/>
    <row r="55" customHeight="1"/>
    <row r="56" customHeight="1"/>
    <row r="57" customHeight="1"/>
    <row r="58" customHeight="1"/>
    <row r="59" customHeight="1"/>
    <row r="60" customHeight="1"/>
    <row r="61" customHeight="1"/>
    <row r="62" customHeight="1"/>
    <row r="63" customHeight="1"/>
    <row r="64" customHeight="1"/>
    <row r="65" customHeight="1"/>
    <row r="66" customHeight="1"/>
    <row r="67" customHeight="1"/>
    <row r="68" customHeight="1"/>
    <row r="69" customHeight="1"/>
    <row r="70" customHeight="1"/>
    <row r="71" customHeight="1"/>
    <row r="72" customHeight="1"/>
    <row r="73" customHeight="1"/>
    <row r="74" customHeight="1"/>
    <row r="75" customHeight="1"/>
    <row r="76" customHeight="1"/>
    <row r="77" customHeight="1"/>
    <row r="78" customHeight="1"/>
    <row r="79" customHeight="1"/>
    <row r="80" customHeight="1"/>
    <row r="81" customHeight="1"/>
    <row r="82" customHeight="1"/>
    <row r="83" customHeight="1"/>
    <row r="84" customHeight="1"/>
    <row r="85" customHeight="1"/>
    <row r="86" customHeight="1"/>
    <row r="87" customHeight="1"/>
    <row r="88" ht="25.5" customHeight="1"/>
    <row r="89" ht="16.5" customHeight="1"/>
    <row r="90" ht="14.25" customHeight="1"/>
    <row r="91" ht="14.25" customHeight="1"/>
    <row r="92" ht="14.25" customHeight="1"/>
    <row r="93" ht="14.25" customHeight="1"/>
    <row r="94" ht="14.25" customHeight="1"/>
    <row r="95" ht="14.25" customHeight="1"/>
    <row r="96" ht="14.25" customHeight="1"/>
    <row r="97" ht="14.25" customHeight="1"/>
    <row r="98" ht="13.5" customHeight="1"/>
    <row r="99" ht="13.5" customHeight="1"/>
    <row r="100" ht="15.7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24.75" customHeight="1"/>
    <row r="116" ht="37.5" customHeight="1"/>
    <row r="117" ht="25.5" customHeight="1"/>
    <row r="118" ht="40.5" customHeight="1"/>
    <row r="119" ht="30" customHeight="1"/>
    <row r="120" ht="33.75" customHeight="1"/>
    <row r="121" ht="38.25" customHeight="1"/>
    <row r="122" ht="30" customHeight="1"/>
    <row r="123" ht="36.75" customHeight="1"/>
    <row r="124" ht="14.25" customHeight="1"/>
    <row r="125" ht="14.25" customHeight="1"/>
    <row r="126" ht="24.75" customHeight="1"/>
    <row r="127" ht="25.5" customHeight="1"/>
    <row r="128" ht="28.5" customHeight="1"/>
    <row r="129" ht="24" customHeight="1"/>
    <row r="130" ht="34.5" customHeight="1"/>
    <row r="131" ht="38.25" customHeight="1"/>
    <row r="132" ht="26.25" customHeight="1"/>
    <row r="133" ht="26.25" customHeight="1"/>
    <row r="134" ht="26.25" customHeight="1"/>
    <row r="135" ht="14.25" customHeight="1"/>
    <row r="136" ht="36.7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24.75" customHeight="1"/>
    <row r="149" ht="24.75" customHeight="1"/>
    <row r="150" ht="15" customHeight="1"/>
    <row r="151" ht="15" customHeight="1"/>
    <row r="152" ht="15" customHeight="1"/>
    <row r="153" ht="15" customHeight="1"/>
    <row r="154" ht="15" customHeight="1"/>
    <row r="156" spans="1:20">
      <c r="A156" s="273"/>
      <c r="B156" s="274"/>
      <c r="C156" s="274"/>
      <c r="D156" s="273"/>
      <c r="E156" s="273"/>
      <c r="F156" s="273"/>
      <c r="G156" s="273"/>
      <c r="H156" s="273"/>
      <c r="I156" s="273"/>
      <c r="J156" s="273"/>
      <c r="K156" s="273"/>
      <c r="L156" s="273"/>
      <c r="M156" s="273"/>
      <c r="N156" s="273"/>
      <c r="O156" s="273"/>
      <c r="P156" s="274"/>
      <c r="Q156" s="274"/>
      <c r="R156" s="274"/>
      <c r="S156" s="274"/>
      <c r="T156" s="274"/>
    </row>
    <row r="159" spans="25:25">
      <c r="Y159" s="222" t="s">
        <v>42</v>
      </c>
    </row>
    <row r="202" ht="12" customHeight="1"/>
    <row r="203" ht="26.25" customHeight="1"/>
    <row r="204" s="218" customFormat="1" ht="15" customHeight="1"/>
    <row r="205" s="218" customFormat="1" ht="27" customHeight="1"/>
    <row r="206" s="218" customFormat="1" ht="22.5" customHeight="1"/>
    <row r="207" s="218" customFormat="1" ht="15" customHeight="1"/>
    <row r="208" s="218" customFormat="1" ht="15" customHeight="1"/>
    <row r="209" s="218" customFormat="1" ht="26.25" customHeight="1"/>
    <row r="210" ht="25.5" customHeight="1"/>
    <row r="213" s="219" customFormat="1" ht="15" customHeight="1"/>
    <row r="214" s="219" customFormat="1" ht="16.5" customHeight="1"/>
    <row r="215" s="219" customFormat="1" ht="26.25" customHeight="1"/>
    <row r="216" s="219" customFormat="1" ht="15" customHeight="1"/>
    <row r="217" s="219" customFormat="1" ht="30" customHeight="1"/>
    <row r="218" s="219" customFormat="1" ht="22.5" customHeight="1"/>
    <row r="219" s="219" customFormat="1" ht="22.5" customHeight="1"/>
    <row r="220" s="219" customFormat="1" ht="22.5" customHeight="1"/>
    <row r="221" s="219" customFormat="1" ht="22.5" customHeight="1"/>
    <row r="222" s="219" customFormat="1" ht="22.5" customHeight="1"/>
    <row r="223" s="219" customFormat="1" ht="15" customHeight="1"/>
    <row r="224" s="219" customFormat="1" ht="15" customHeight="1" spans="1:16">
      <c r="A224" s="275"/>
      <c r="B224" s="276"/>
      <c r="D224" s="275"/>
      <c r="E224" s="275"/>
      <c r="F224" s="275"/>
      <c r="G224" s="275"/>
      <c r="H224" s="275"/>
      <c r="I224" s="275"/>
      <c r="J224" s="275"/>
      <c r="K224" s="275"/>
      <c r="L224" s="275"/>
      <c r="M224" s="275"/>
      <c r="N224" s="275"/>
      <c r="O224" s="275"/>
      <c r="P224" s="275"/>
    </row>
    <row r="226" ht="15" customHeight="1"/>
    <row r="227" ht="15.75" customHeight="1"/>
    <row r="228" ht="15" customHeight="1"/>
    <row r="229" ht="26.25" customHeight="1"/>
    <row r="230" ht="15" customHeight="1"/>
    <row r="231" ht="15" customHeight="1"/>
    <row r="232" ht="15" customHeight="1"/>
    <row r="233" ht="15" customHeight="1"/>
    <row r="234" ht="15" customHeight="1"/>
    <row r="235" ht="15" customHeight="1"/>
    <row r="236" ht="15" customHeight="1"/>
    <row r="237" ht="15" customHeight="1"/>
    <row r="238" ht="15" customHeight="1"/>
    <row r="239" ht="38.25" customHeight="1"/>
    <row r="240" ht="15" customHeight="1"/>
    <row r="241" ht="15" customHeight="1"/>
    <row r="242" ht="15" customHeight="1"/>
    <row r="243" ht="15" customHeight="1"/>
    <row r="244" ht="15" customHeight="1"/>
    <row r="245" ht="15" customHeight="1"/>
    <row r="246" ht="15" customHeight="1"/>
    <row r="247" ht="15" customHeight="1"/>
    <row r="248" ht="15" customHeight="1"/>
    <row r="254" ht="15" customHeight="1"/>
    <row r="255" s="218" customFormat="1" ht="15" customHeight="1"/>
    <row r="256" s="218" customFormat="1" customHeight="1"/>
    <row r="257" s="218" customFormat="1" customHeight="1"/>
    <row r="258" s="218" customFormat="1" customHeight="1"/>
    <row r="259" s="218" customFormat="1" customHeight="1"/>
    <row r="260" s="218" customFormat="1" customHeight="1"/>
    <row r="261" s="218" customFormat="1" customHeight="1"/>
    <row r="262" s="218" customFormat="1" customHeight="1"/>
    <row r="263" s="218" customFormat="1" customHeight="1"/>
    <row r="264" s="218" customFormat="1" customHeight="1"/>
    <row r="265" ht="15" customHeight="1"/>
    <row r="266" s="218" customFormat="1" customHeight="1"/>
    <row r="267" s="218" customFormat="1" customHeight="1"/>
    <row r="268" s="218" customFormat="1" customHeight="1"/>
    <row r="269" s="218" customFormat="1" customHeight="1"/>
    <row r="270" s="218" customFormat="1" customHeight="1"/>
    <row r="271" s="218" customFormat="1" customHeight="1"/>
    <row r="272" s="220" customFormat="1" customHeight="1"/>
    <row r="273" s="220" customFormat="1" customHeight="1"/>
    <row r="274" s="220" customFormat="1" customHeight="1"/>
    <row r="275" s="221" customFormat="1"/>
    <row r="276" s="221" customFormat="1"/>
    <row r="277" s="221" customFormat="1" ht="16.5" customHeight="1"/>
    <row r="278" ht="15" customHeight="1"/>
    <row r="279" ht="15" customHeight="1"/>
    <row r="280" ht="15" customHeight="1"/>
    <row r="281" ht="30.75" customHeight="1"/>
    <row r="282" customHeight="1"/>
    <row r="283" customHeight="1"/>
    <row r="284" customHeight="1"/>
    <row r="285" customHeight="1"/>
    <row r="286" customHeight="1"/>
    <row r="287" customHeight="1"/>
    <row r="288" ht="39" customHeight="1"/>
    <row r="289" customHeight="1"/>
    <row r="290" customHeight="1"/>
    <row r="291" customHeight="1"/>
    <row r="292" customHeight="1"/>
    <row r="293" customHeight="1"/>
    <row r="294" customHeight="1"/>
    <row r="296" ht="10.5" customHeight="1"/>
    <row r="298" s="218" customFormat="1" ht="15" customHeight="1"/>
    <row r="299" s="218" customFormat="1" ht="15" customHeight="1"/>
    <row r="300" s="218" customFormat="1" ht="15" customHeight="1"/>
    <row r="301" s="218" customFormat="1" ht="15" customHeight="1"/>
    <row r="302" s="218" customFormat="1" ht="15" customHeight="1"/>
    <row r="303" s="218" customFormat="1" ht="15" customHeight="1"/>
    <row r="304" s="218" customFormat="1" ht="15" customHeight="1"/>
    <row r="305" s="218" customFormat="1" ht="15" customHeight="1"/>
    <row r="306" s="218" customFormat="1" ht="15" customHeight="1"/>
  </sheetData>
  <mergeCells count="48">
    <mergeCell ref="R1:T1"/>
    <mergeCell ref="A10:E10"/>
    <mergeCell ref="A11:E11"/>
    <mergeCell ref="F11:L11"/>
    <mergeCell ref="A12:E12"/>
    <mergeCell ref="F12:J12"/>
    <mergeCell ref="K12:L12"/>
    <mergeCell ref="A13:E13"/>
    <mergeCell ref="F13:J13"/>
    <mergeCell ref="A14:E14"/>
    <mergeCell ref="F14:J14"/>
    <mergeCell ref="A15:E15"/>
    <mergeCell ref="F15:J15"/>
    <mergeCell ref="A16:E16"/>
    <mergeCell ref="F16:L16"/>
    <mergeCell ref="A17:E17"/>
    <mergeCell ref="F17:L17"/>
    <mergeCell ref="N17:P17"/>
    <mergeCell ref="Q17:T17"/>
    <mergeCell ref="A18:E18"/>
    <mergeCell ref="F18:L18"/>
    <mergeCell ref="N18:P18"/>
    <mergeCell ref="Q18:T18"/>
    <mergeCell ref="A19:E19"/>
    <mergeCell ref="F19:L19"/>
    <mergeCell ref="N19:P19"/>
    <mergeCell ref="Q19:T19"/>
    <mergeCell ref="A20:E20"/>
    <mergeCell ref="F20:L20"/>
    <mergeCell ref="N20:P20"/>
    <mergeCell ref="Q20:T20"/>
    <mergeCell ref="A21:E21"/>
    <mergeCell ref="F21:L21"/>
    <mergeCell ref="N21:P21"/>
    <mergeCell ref="Q21:T21"/>
    <mergeCell ref="A22:E22"/>
    <mergeCell ref="F22:L22"/>
    <mergeCell ref="N22:P22"/>
    <mergeCell ref="Q22:T22"/>
    <mergeCell ref="D25:F25"/>
    <mergeCell ref="G25:P25"/>
    <mergeCell ref="G28:L28"/>
    <mergeCell ref="M28:R28"/>
    <mergeCell ref="C30:E30"/>
    <mergeCell ref="K32:O32"/>
    <mergeCell ref="N10:T14"/>
    <mergeCell ref="A6:T7"/>
    <mergeCell ref="A1:L3"/>
  </mergeCells>
  <hyperlinks>
    <hyperlink ref="F21" r:id="rId2" display="uws@sport.gov.mn"/>
    <hyperlink ref="Q22" r:id="rId3" display="Unubold115@gmail.com "/>
  </hyperlinks>
  <printOptions horizontalCentered="1"/>
  <pageMargins left="0.708661417322835" right="0.708661417322835" top="0.16" bottom="0.51" header="0.11" footer="0.31496062992126"/>
  <pageSetup paperSize="9" orientation="landscape"/>
  <headerFooter/>
  <rowBreaks count="3" manualBreakCount="3">
    <brk id="32" max="40" man="1"/>
    <brk id="224" max="40" man="1"/>
    <brk id="295" max="40"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view="pageBreakPreview" zoomScale="130" zoomScaleNormal="100" workbookViewId="0">
      <selection activeCell="E4" sqref="E4"/>
    </sheetView>
  </sheetViews>
  <sheetFormatPr defaultColWidth="9" defaultRowHeight="12.75"/>
  <cols>
    <col min="1" max="1" width="31.8571428571429" style="94" customWidth="1"/>
    <col min="2" max="2" width="4.42857142857143" style="94" customWidth="1"/>
    <col min="3" max="9" width="8.14285714285714" style="94" customWidth="1"/>
    <col min="10" max="10" width="12.1428571428571" style="94" customWidth="1"/>
    <col min="11" max="16384" width="9.14285714285714" style="94"/>
  </cols>
  <sheetData>
    <row r="1" spans="1:6">
      <c r="A1" s="206" t="s">
        <v>43</v>
      </c>
      <c r="B1" s="117"/>
      <c r="C1" s="117"/>
      <c r="D1" s="207"/>
      <c r="E1" s="208"/>
      <c r="F1" s="207"/>
    </row>
    <row r="2" ht="25.5" spans="1:10">
      <c r="A2" s="98" t="s">
        <v>44</v>
      </c>
      <c r="B2" s="99" t="s">
        <v>45</v>
      </c>
      <c r="C2" s="125" t="s">
        <v>46</v>
      </c>
      <c r="D2" s="100" t="s">
        <v>47</v>
      </c>
      <c r="E2" s="100" t="s">
        <v>48</v>
      </c>
      <c r="F2" s="100" t="s">
        <v>49</v>
      </c>
      <c r="G2" s="100" t="s">
        <v>50</v>
      </c>
      <c r="H2" s="100" t="s">
        <v>51</v>
      </c>
      <c r="I2" s="100" t="s">
        <v>52</v>
      </c>
      <c r="J2" s="146" t="s">
        <v>53</v>
      </c>
    </row>
    <row r="3" spans="1:10">
      <c r="A3" s="13" t="s">
        <v>54</v>
      </c>
      <c r="B3" s="209" t="s">
        <v>55</v>
      </c>
      <c r="C3" s="209">
        <v>1</v>
      </c>
      <c r="D3" s="9">
        <v>2</v>
      </c>
      <c r="E3" s="209">
        <v>3</v>
      </c>
      <c r="F3" s="9">
        <v>4</v>
      </c>
      <c r="G3" s="209">
        <v>5</v>
      </c>
      <c r="H3" s="9">
        <v>6</v>
      </c>
      <c r="I3" s="209">
        <v>7</v>
      </c>
      <c r="J3" s="8">
        <v>8</v>
      </c>
    </row>
    <row r="4" ht="19.5" customHeight="1" spans="1:10">
      <c r="A4" s="210" t="s">
        <v>56</v>
      </c>
      <c r="B4" s="9">
        <v>1</v>
      </c>
      <c r="C4" s="211">
        <f>C5+C6+C7+C8+C9+C10+C11+C12</f>
        <v>25</v>
      </c>
      <c r="D4" s="211">
        <v>1</v>
      </c>
      <c r="E4" s="211">
        <f t="shared" ref="D4:I4" si="0">E5+E6+E7+E8+E9+E10+E11+E12</f>
        <v>4</v>
      </c>
      <c r="F4" s="211">
        <f t="shared" si="0"/>
        <v>7</v>
      </c>
      <c r="G4" s="211">
        <f t="shared" si="0"/>
        <v>9</v>
      </c>
      <c r="H4" s="211">
        <f t="shared" si="0"/>
        <v>3</v>
      </c>
      <c r="I4" s="211">
        <f t="shared" si="0"/>
        <v>0</v>
      </c>
      <c r="J4" s="216"/>
    </row>
    <row r="5" ht="19.5" customHeight="1" spans="1:10">
      <c r="A5" s="212" t="s">
        <v>57</v>
      </c>
      <c r="B5" s="9">
        <v>2</v>
      </c>
      <c r="C5" s="9">
        <f t="shared" ref="C5:C13" si="1">D5+E5+F5+G5+H5+I5+J5</f>
        <v>1</v>
      </c>
      <c r="D5" s="9"/>
      <c r="E5" s="9"/>
      <c r="F5" s="9"/>
      <c r="G5" s="9">
        <v>1</v>
      </c>
      <c r="H5" s="9"/>
      <c r="I5" s="8"/>
      <c r="J5" s="217"/>
    </row>
    <row r="6" ht="30" customHeight="1" spans="1:10">
      <c r="A6" s="135" t="s">
        <v>58</v>
      </c>
      <c r="B6" s="9">
        <v>3</v>
      </c>
      <c r="C6" s="9">
        <f t="shared" si="1"/>
        <v>2</v>
      </c>
      <c r="D6" s="9"/>
      <c r="E6" s="9"/>
      <c r="F6" s="9">
        <v>2</v>
      </c>
      <c r="G6" s="9"/>
      <c r="H6" s="9"/>
      <c r="I6" s="8"/>
      <c r="J6" s="216"/>
    </row>
    <row r="7" ht="19.5" customHeight="1" spans="1:10">
      <c r="A7" s="212" t="s">
        <v>59</v>
      </c>
      <c r="B7" s="9">
        <v>4</v>
      </c>
      <c r="C7" s="9">
        <f t="shared" si="1"/>
        <v>2</v>
      </c>
      <c r="D7" s="9"/>
      <c r="E7" s="9">
        <v>1</v>
      </c>
      <c r="F7" s="9"/>
      <c r="G7" s="9">
        <v>1</v>
      </c>
      <c r="H7" s="9"/>
      <c r="I7" s="8"/>
      <c r="J7" s="216"/>
    </row>
    <row r="8" ht="19.5" customHeight="1" spans="1:10">
      <c r="A8" s="212" t="s">
        <v>60</v>
      </c>
      <c r="B8" s="9">
        <v>5</v>
      </c>
      <c r="C8" s="9">
        <f t="shared" si="1"/>
        <v>4</v>
      </c>
      <c r="D8" s="9">
        <v>1</v>
      </c>
      <c r="E8" s="9">
        <v>0</v>
      </c>
      <c r="F8" s="9">
        <v>2</v>
      </c>
      <c r="G8" s="9">
        <v>1</v>
      </c>
      <c r="H8" s="9">
        <v>0</v>
      </c>
      <c r="I8" s="8"/>
      <c r="J8" s="216">
        <v>0</v>
      </c>
    </row>
    <row r="9" ht="19.5" customHeight="1" spans="1:10">
      <c r="A9" s="135" t="s">
        <v>61</v>
      </c>
      <c r="B9" s="9">
        <v>6</v>
      </c>
      <c r="C9" s="9">
        <f t="shared" si="1"/>
        <v>3</v>
      </c>
      <c r="D9" s="9"/>
      <c r="E9" s="9">
        <v>2</v>
      </c>
      <c r="F9" s="9"/>
      <c r="G9" s="9"/>
      <c r="H9" s="9">
        <v>1</v>
      </c>
      <c r="I9" s="8"/>
      <c r="J9" s="216"/>
    </row>
    <row r="10" ht="19.5" customHeight="1" spans="1:10">
      <c r="A10" s="212" t="s">
        <v>62</v>
      </c>
      <c r="B10" s="9">
        <v>7</v>
      </c>
      <c r="C10" s="9">
        <f t="shared" si="1"/>
        <v>0</v>
      </c>
      <c r="D10" s="9"/>
      <c r="E10" s="9"/>
      <c r="F10" s="9"/>
      <c r="G10" s="9"/>
      <c r="H10" s="9"/>
      <c r="I10" s="8"/>
      <c r="J10" s="216"/>
    </row>
    <row r="11" ht="19.5" customHeight="1" spans="1:10">
      <c r="A11" s="135" t="s">
        <v>63</v>
      </c>
      <c r="B11" s="9">
        <v>8</v>
      </c>
      <c r="C11" s="9">
        <f t="shared" si="1"/>
        <v>9</v>
      </c>
      <c r="D11" s="9">
        <v>0</v>
      </c>
      <c r="E11" s="9">
        <v>0</v>
      </c>
      <c r="F11" s="9">
        <v>2</v>
      </c>
      <c r="G11" s="9">
        <v>5</v>
      </c>
      <c r="H11" s="9">
        <v>1</v>
      </c>
      <c r="I11" s="8"/>
      <c r="J11" s="216">
        <v>1</v>
      </c>
    </row>
    <row r="12" ht="19.5" customHeight="1" spans="1:10">
      <c r="A12" s="212" t="s">
        <v>64</v>
      </c>
      <c r="B12" s="9">
        <v>9</v>
      </c>
      <c r="C12" s="9">
        <f t="shared" si="1"/>
        <v>4</v>
      </c>
      <c r="D12" s="9">
        <v>0</v>
      </c>
      <c r="E12" s="9">
        <v>1</v>
      </c>
      <c r="F12" s="9">
        <v>1</v>
      </c>
      <c r="G12" s="9">
        <v>1</v>
      </c>
      <c r="H12" s="9">
        <v>1</v>
      </c>
      <c r="I12" s="8">
        <v>0</v>
      </c>
      <c r="J12" s="216">
        <v>0</v>
      </c>
    </row>
    <row r="13" ht="19.5" customHeight="1" spans="1:10">
      <c r="A13" s="213" t="s">
        <v>65</v>
      </c>
      <c r="B13" s="211">
        <v>10</v>
      </c>
      <c r="C13" s="211">
        <f t="shared" si="1"/>
        <v>8</v>
      </c>
      <c r="D13" s="211">
        <v>1</v>
      </c>
      <c r="E13" s="211">
        <f t="shared" ref="E13:J13" si="2">E14+E15+E16+E17+E18+E19+E20+E21</f>
        <v>0</v>
      </c>
      <c r="F13" s="211">
        <f t="shared" si="2"/>
        <v>3</v>
      </c>
      <c r="G13" s="211">
        <f t="shared" si="2"/>
        <v>3</v>
      </c>
      <c r="H13" s="211">
        <f t="shared" si="2"/>
        <v>0</v>
      </c>
      <c r="I13" s="211">
        <f t="shared" si="2"/>
        <v>0</v>
      </c>
      <c r="J13" s="211">
        <f t="shared" si="2"/>
        <v>1</v>
      </c>
    </row>
    <row r="14" ht="19.5" customHeight="1" spans="1:10">
      <c r="A14" s="214" t="s">
        <v>57</v>
      </c>
      <c r="B14" s="9">
        <v>11</v>
      </c>
      <c r="C14" s="132">
        <f t="shared" ref="C14:C21" si="3">D14+E14+F14+G14+H14+I14+J14</f>
        <v>0</v>
      </c>
      <c r="D14" s="9"/>
      <c r="E14" s="9"/>
      <c r="F14" s="9"/>
      <c r="G14" s="9"/>
      <c r="H14" s="9"/>
      <c r="I14" s="8"/>
      <c r="J14" s="217"/>
    </row>
    <row r="15" ht="26.25" customHeight="1" spans="1:10">
      <c r="A15" s="215" t="s">
        <v>58</v>
      </c>
      <c r="B15" s="9">
        <v>12</v>
      </c>
      <c r="C15" s="132">
        <f t="shared" si="3"/>
        <v>2</v>
      </c>
      <c r="D15" s="9"/>
      <c r="E15" s="9">
        <v>0</v>
      </c>
      <c r="F15" s="9">
        <v>2</v>
      </c>
      <c r="G15" s="9"/>
      <c r="H15" s="9"/>
      <c r="I15" s="8"/>
      <c r="J15" s="216"/>
    </row>
    <row r="16" ht="19.5" customHeight="1" spans="1:10">
      <c r="A16" s="214" t="s">
        <v>59</v>
      </c>
      <c r="B16" s="9">
        <v>13</v>
      </c>
      <c r="C16" s="132">
        <f t="shared" si="3"/>
        <v>1</v>
      </c>
      <c r="D16" s="9"/>
      <c r="E16" s="9"/>
      <c r="F16" s="9"/>
      <c r="G16" s="9">
        <v>1</v>
      </c>
      <c r="H16" s="9"/>
      <c r="I16" s="8"/>
      <c r="J16" s="216"/>
    </row>
    <row r="17" ht="19.5" customHeight="1" spans="1:10">
      <c r="A17" s="214" t="s">
        <v>60</v>
      </c>
      <c r="B17" s="9">
        <v>14</v>
      </c>
      <c r="C17" s="132">
        <f t="shared" si="3"/>
        <v>2</v>
      </c>
      <c r="D17" s="9">
        <v>1</v>
      </c>
      <c r="E17" s="9"/>
      <c r="F17" s="9"/>
      <c r="G17" s="9">
        <v>1</v>
      </c>
      <c r="H17" s="9"/>
      <c r="I17" s="8"/>
      <c r="J17" s="216"/>
    </row>
    <row r="18" ht="19.5" customHeight="1" spans="1:10">
      <c r="A18" s="215" t="s">
        <v>61</v>
      </c>
      <c r="B18" s="9">
        <v>15</v>
      </c>
      <c r="C18" s="132">
        <f t="shared" si="3"/>
        <v>0</v>
      </c>
      <c r="D18" s="9"/>
      <c r="E18" s="9"/>
      <c r="F18" s="9"/>
      <c r="G18" s="9"/>
      <c r="H18" s="9"/>
      <c r="I18" s="8"/>
      <c r="J18" s="216"/>
    </row>
    <row r="19" ht="19.5" customHeight="1" spans="1:10">
      <c r="A19" s="214" t="s">
        <v>62</v>
      </c>
      <c r="B19" s="9">
        <v>16</v>
      </c>
      <c r="C19" s="132">
        <f t="shared" si="3"/>
        <v>0</v>
      </c>
      <c r="D19" s="9"/>
      <c r="E19" s="9"/>
      <c r="F19" s="9"/>
      <c r="G19" s="9"/>
      <c r="H19" s="9"/>
      <c r="I19" s="8"/>
      <c r="J19" s="216"/>
    </row>
    <row r="20" ht="19.5" customHeight="1" spans="1:10">
      <c r="A20" s="215" t="s">
        <v>63</v>
      </c>
      <c r="B20" s="9">
        <v>17</v>
      </c>
      <c r="C20" s="132">
        <f t="shared" si="3"/>
        <v>3</v>
      </c>
      <c r="D20" s="9"/>
      <c r="E20" s="9"/>
      <c r="F20" s="9">
        <v>1</v>
      </c>
      <c r="G20" s="9">
        <v>1</v>
      </c>
      <c r="H20" s="9"/>
      <c r="I20" s="8"/>
      <c r="J20" s="216">
        <v>1</v>
      </c>
    </row>
    <row r="21" ht="19.5" customHeight="1" spans="1:10">
      <c r="A21" s="214" t="s">
        <v>64</v>
      </c>
      <c r="B21" s="9">
        <v>18</v>
      </c>
      <c r="C21" s="132">
        <f t="shared" si="3"/>
        <v>0</v>
      </c>
      <c r="D21" s="9"/>
      <c r="E21" s="9"/>
      <c r="F21" s="9"/>
      <c r="G21" s="9"/>
      <c r="H21" s="9"/>
      <c r="I21" s="8"/>
      <c r="J21" s="216"/>
    </row>
    <row r="22" s="93" customFormat="1" spans="1:1">
      <c r="A22" s="114" t="s">
        <v>66</v>
      </c>
    </row>
  </sheetData>
  <pageMargins left="0.708661417322835" right="0.708661417322835" top="0.748031496062992" bottom="0.748031496062992" header="0.31496062992126" footer="0.31496062992126"/>
  <pageSetup paperSize="9" scale="9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73"/>
  <sheetViews>
    <sheetView view="pageBreakPreview" zoomScaleNormal="100" workbookViewId="0">
      <selection activeCell="U9" sqref="U9"/>
    </sheetView>
  </sheetViews>
  <sheetFormatPr defaultColWidth="9" defaultRowHeight="15"/>
  <cols>
    <col min="1" max="1" width="15.1428571428571" style="166" customWidth="1"/>
    <col min="2" max="2" width="21.5714285714286" style="166" customWidth="1"/>
    <col min="3" max="3" width="3.85714285714286" style="166" customWidth="1"/>
    <col min="4" max="4" width="7.28571428571429" style="166" customWidth="1"/>
    <col min="5" max="5" width="8.28571428571429" style="166" customWidth="1"/>
    <col min="6" max="6" width="7.28571428571429" style="166" customWidth="1"/>
    <col min="7" max="7" width="7.57142857142857" style="166" customWidth="1"/>
    <col min="8" max="8" width="8" style="166" customWidth="1"/>
    <col min="9" max="9" width="5.85714285714286" style="166" customWidth="1"/>
    <col min="10" max="10" width="8" style="166" customWidth="1"/>
    <col min="11" max="11" width="7.14285714285714" style="166" customWidth="1"/>
    <col min="12" max="12" width="8" style="166" customWidth="1"/>
    <col min="13" max="16" width="7.14285714285714" style="166" customWidth="1"/>
    <col min="17" max="17" width="9.28571428571429" style="166" customWidth="1"/>
    <col min="18" max="18" width="9.14285714285714" style="166" customWidth="1"/>
    <col min="19" max="19" width="8.14285714285714" style="166" customWidth="1"/>
    <col min="20" max="16384" width="9.14285714285714" style="166"/>
  </cols>
  <sheetData>
    <row r="1" spans="1:14">
      <c r="A1" s="167" t="s">
        <v>67</v>
      </c>
      <c r="B1" s="167"/>
      <c r="C1" s="167"/>
      <c r="D1" s="167"/>
      <c r="E1" s="167"/>
      <c r="F1" s="167"/>
      <c r="G1" s="62"/>
      <c r="H1" s="62"/>
      <c r="I1" s="62"/>
      <c r="J1" s="62"/>
      <c r="K1" s="62"/>
      <c r="L1" s="62"/>
      <c r="M1" s="62"/>
      <c r="N1" s="62"/>
    </row>
    <row r="2" ht="26.25" customHeight="1" spans="1:12">
      <c r="A2" s="168" t="s">
        <v>44</v>
      </c>
      <c r="B2" s="169"/>
      <c r="C2" s="64" t="s">
        <v>45</v>
      </c>
      <c r="D2" s="64" t="s">
        <v>10</v>
      </c>
      <c r="E2" s="65" t="s">
        <v>68</v>
      </c>
      <c r="G2" s="33" t="s">
        <v>69</v>
      </c>
      <c r="H2" s="66"/>
      <c r="I2" s="66"/>
      <c r="J2" s="66"/>
      <c r="K2" s="66"/>
      <c r="L2" s="91"/>
    </row>
    <row r="3" ht="27.75" customHeight="1" spans="1:12">
      <c r="A3" s="170"/>
      <c r="B3" s="171"/>
      <c r="C3" s="68"/>
      <c r="D3" s="68"/>
      <c r="E3" s="69"/>
      <c r="F3" s="172" t="s">
        <v>70</v>
      </c>
      <c r="G3" s="173" t="s">
        <v>71</v>
      </c>
      <c r="H3" s="66"/>
      <c r="I3" s="65" t="s">
        <v>72</v>
      </c>
      <c r="J3" s="66"/>
      <c r="K3" s="65" t="s">
        <v>73</v>
      </c>
      <c r="L3" s="91"/>
    </row>
    <row r="4" spans="1:12">
      <c r="A4" s="174"/>
      <c r="B4" s="175"/>
      <c r="C4" s="176"/>
      <c r="D4" s="176"/>
      <c r="E4" s="177"/>
      <c r="F4" s="178"/>
      <c r="G4" s="179"/>
      <c r="H4" s="53" t="s">
        <v>70</v>
      </c>
      <c r="I4" s="177"/>
      <c r="J4" s="53" t="s">
        <v>70</v>
      </c>
      <c r="K4" s="177"/>
      <c r="L4" s="53" t="s">
        <v>70</v>
      </c>
    </row>
    <row r="5" spans="1:12">
      <c r="A5" s="180" t="s">
        <v>54</v>
      </c>
      <c r="B5" s="181"/>
      <c r="C5" s="33" t="s">
        <v>55</v>
      </c>
      <c r="D5" s="33" t="s">
        <v>74</v>
      </c>
      <c r="E5" s="33">
        <v>1</v>
      </c>
      <c r="F5" s="182">
        <v>2</v>
      </c>
      <c r="G5" s="33">
        <v>3</v>
      </c>
      <c r="H5" s="182">
        <v>4</v>
      </c>
      <c r="I5" s="33">
        <v>5</v>
      </c>
      <c r="J5" s="182">
        <v>6</v>
      </c>
      <c r="K5" s="33">
        <v>7</v>
      </c>
      <c r="L5" s="204">
        <v>8</v>
      </c>
    </row>
    <row r="6" ht="26.25" customHeight="1" spans="1:12">
      <c r="A6" s="183" t="s">
        <v>75</v>
      </c>
      <c r="B6" s="184"/>
      <c r="C6" s="33">
        <v>1</v>
      </c>
      <c r="D6" s="33"/>
      <c r="E6" s="185">
        <f t="shared" ref="E6:L6" si="0">SUM(E7:E24)</f>
        <v>44</v>
      </c>
      <c r="F6" s="185">
        <f t="shared" si="0"/>
        <v>17</v>
      </c>
      <c r="G6" s="185">
        <f t="shared" si="0"/>
        <v>0</v>
      </c>
      <c r="H6" s="185">
        <f t="shared" si="0"/>
        <v>0</v>
      </c>
      <c r="I6" s="185">
        <f t="shared" si="0"/>
        <v>3</v>
      </c>
      <c r="J6" s="185">
        <f t="shared" si="0"/>
        <v>0</v>
      </c>
      <c r="K6" s="185">
        <f t="shared" si="0"/>
        <v>41</v>
      </c>
      <c r="L6" s="185">
        <f t="shared" si="0"/>
        <v>17</v>
      </c>
    </row>
    <row r="7" spans="1:12">
      <c r="A7" s="186" t="s">
        <v>76</v>
      </c>
      <c r="B7" s="187"/>
      <c r="C7" s="33">
        <v>2</v>
      </c>
      <c r="D7" s="33">
        <v>31002</v>
      </c>
      <c r="E7" s="33">
        <f>G7+I7+K7</f>
        <v>0</v>
      </c>
      <c r="F7" s="188">
        <f t="shared" ref="F7:F22" si="1">H7+J7+L7</f>
        <v>10</v>
      </c>
      <c r="G7" s="33">
        <v>0</v>
      </c>
      <c r="H7" s="33">
        <v>0</v>
      </c>
      <c r="I7" s="33">
        <v>0</v>
      </c>
      <c r="J7" s="33">
        <v>0</v>
      </c>
      <c r="K7" s="33">
        <v>0</v>
      </c>
      <c r="L7" s="53">
        <v>10</v>
      </c>
    </row>
    <row r="8" spans="1:12">
      <c r="A8" s="186" t="s">
        <v>77</v>
      </c>
      <c r="B8" s="187"/>
      <c r="C8" s="33">
        <v>3</v>
      </c>
      <c r="D8" s="33">
        <v>28002</v>
      </c>
      <c r="E8" s="33">
        <f t="shared" ref="E8:E22" si="2">G8+I8+K8</f>
        <v>0</v>
      </c>
      <c r="F8" s="188">
        <f t="shared" si="1"/>
        <v>0</v>
      </c>
      <c r="G8" s="33">
        <v>0</v>
      </c>
      <c r="H8" s="33">
        <v>0</v>
      </c>
      <c r="I8" s="33">
        <v>0</v>
      </c>
      <c r="J8" s="33">
        <v>0</v>
      </c>
      <c r="K8" s="33">
        <v>0</v>
      </c>
      <c r="L8" s="53">
        <v>0</v>
      </c>
    </row>
    <row r="9" spans="1:12">
      <c r="A9" s="186" t="s">
        <v>78</v>
      </c>
      <c r="B9" s="189"/>
      <c r="C9" s="33">
        <v>4</v>
      </c>
      <c r="D9" s="33">
        <v>76001</v>
      </c>
      <c r="E9" s="33">
        <f t="shared" si="2"/>
        <v>0</v>
      </c>
      <c r="F9" s="188">
        <f t="shared" si="1"/>
        <v>0</v>
      </c>
      <c r="G9" s="188">
        <v>0</v>
      </c>
      <c r="H9" s="188">
        <v>0</v>
      </c>
      <c r="I9" s="33">
        <v>0</v>
      </c>
      <c r="J9" s="33">
        <v>0</v>
      </c>
      <c r="K9" s="188">
        <f t="shared" ref="K9" si="3">M9+O9+Q9</f>
        <v>0</v>
      </c>
      <c r="L9" s="188">
        <f t="shared" ref="L9" si="4">N9+P9+R9</f>
        <v>0</v>
      </c>
    </row>
    <row r="10" spans="1:12">
      <c r="A10" s="186" t="s">
        <v>79</v>
      </c>
      <c r="B10" s="190"/>
      <c r="C10" s="33">
        <v>5</v>
      </c>
      <c r="D10" s="33">
        <v>39002</v>
      </c>
      <c r="E10" s="33">
        <f t="shared" si="2"/>
        <v>0</v>
      </c>
      <c r="F10" s="188">
        <f t="shared" si="1"/>
        <v>0</v>
      </c>
      <c r="G10" s="33">
        <v>0</v>
      </c>
      <c r="H10" s="33">
        <v>0</v>
      </c>
      <c r="I10" s="33">
        <v>0</v>
      </c>
      <c r="J10" s="33">
        <v>0</v>
      </c>
      <c r="K10" s="33">
        <v>0</v>
      </c>
      <c r="L10" s="53">
        <v>0</v>
      </c>
    </row>
    <row r="11" spans="1:12">
      <c r="A11" s="186" t="s">
        <v>80</v>
      </c>
      <c r="B11" s="189"/>
      <c r="C11" s="33">
        <v>6</v>
      </c>
      <c r="D11" s="33">
        <v>11000</v>
      </c>
      <c r="E11" s="33">
        <f t="shared" si="2"/>
        <v>14</v>
      </c>
      <c r="F11" s="188">
        <f t="shared" si="1"/>
        <v>4</v>
      </c>
      <c r="G11" s="33">
        <v>0</v>
      </c>
      <c r="H11" s="33">
        <v>0</v>
      </c>
      <c r="I11" s="33">
        <v>0</v>
      </c>
      <c r="J11" s="33">
        <v>0</v>
      </c>
      <c r="K11" s="33">
        <v>14</v>
      </c>
      <c r="L11" s="53">
        <v>4</v>
      </c>
    </row>
    <row r="12" spans="1:12">
      <c r="A12" s="186" t="s">
        <v>81</v>
      </c>
      <c r="B12" s="189"/>
      <c r="C12" s="33">
        <v>7</v>
      </c>
      <c r="D12" s="33">
        <v>14000</v>
      </c>
      <c r="E12" s="33">
        <f t="shared" si="2"/>
        <v>14</v>
      </c>
      <c r="F12" s="188">
        <f t="shared" si="1"/>
        <v>3</v>
      </c>
      <c r="G12" s="33">
        <v>0</v>
      </c>
      <c r="H12" s="33">
        <v>0</v>
      </c>
      <c r="I12" s="33">
        <v>0</v>
      </c>
      <c r="J12" s="33">
        <v>0</v>
      </c>
      <c r="K12" s="33">
        <v>14</v>
      </c>
      <c r="L12" s="53">
        <v>3</v>
      </c>
    </row>
    <row r="13" spans="1:12">
      <c r="A13" s="186" t="s">
        <v>82</v>
      </c>
      <c r="B13" s="189"/>
      <c r="C13" s="33">
        <v>8</v>
      </c>
      <c r="D13" s="33">
        <v>21002</v>
      </c>
      <c r="E13" s="33">
        <v>0</v>
      </c>
      <c r="F13" s="33">
        <v>0</v>
      </c>
      <c r="G13" s="33">
        <v>0</v>
      </c>
      <c r="H13" s="33">
        <v>0</v>
      </c>
      <c r="I13" s="33">
        <v>0</v>
      </c>
      <c r="J13" s="33">
        <v>0</v>
      </c>
      <c r="K13" s="33">
        <v>0</v>
      </c>
      <c r="L13" s="33">
        <v>0</v>
      </c>
    </row>
    <row r="14" spans="1:12">
      <c r="A14" s="186" t="s">
        <v>83</v>
      </c>
      <c r="B14" s="189"/>
      <c r="C14" s="33">
        <v>9</v>
      </c>
      <c r="D14" s="33">
        <v>19002</v>
      </c>
      <c r="E14" s="33">
        <v>0</v>
      </c>
      <c r="F14" s="33">
        <v>0</v>
      </c>
      <c r="G14" s="33">
        <v>0</v>
      </c>
      <c r="H14" s="33">
        <v>0</v>
      </c>
      <c r="I14" s="33">
        <v>0</v>
      </c>
      <c r="J14" s="33">
        <v>0</v>
      </c>
      <c r="K14" s="33">
        <v>0</v>
      </c>
      <c r="L14" s="33">
        <v>0</v>
      </c>
    </row>
    <row r="15" spans="1:12">
      <c r="A15" s="191"/>
      <c r="B15" s="191"/>
      <c r="C15" s="191"/>
      <c r="D15" s="191"/>
      <c r="E15" s="191"/>
      <c r="F15" s="191"/>
      <c r="G15" s="33">
        <v>0</v>
      </c>
      <c r="H15" s="33">
        <v>0</v>
      </c>
      <c r="I15" s="33">
        <v>0</v>
      </c>
      <c r="J15" s="33">
        <v>0</v>
      </c>
      <c r="K15" s="33">
        <v>0</v>
      </c>
      <c r="L15" s="33">
        <v>0</v>
      </c>
    </row>
    <row r="16" spans="1:12">
      <c r="A16" s="192"/>
      <c r="B16" s="193"/>
      <c r="C16" s="53">
        <v>11</v>
      </c>
      <c r="D16" s="53">
        <v>72001</v>
      </c>
      <c r="E16" s="53">
        <f t="shared" si="2"/>
        <v>0</v>
      </c>
      <c r="F16" s="194">
        <f t="shared" si="1"/>
        <v>0</v>
      </c>
      <c r="G16" s="33">
        <v>0</v>
      </c>
      <c r="H16" s="33">
        <v>0</v>
      </c>
      <c r="I16" s="33">
        <v>0</v>
      </c>
      <c r="J16" s="33">
        <v>0</v>
      </c>
      <c r="K16" s="33">
        <v>0</v>
      </c>
      <c r="L16" s="33">
        <v>0</v>
      </c>
    </row>
    <row r="17" spans="1:12">
      <c r="A17" s="76" t="s">
        <v>84</v>
      </c>
      <c r="B17" s="193"/>
      <c r="C17" s="53">
        <v>12</v>
      </c>
      <c r="D17" s="53">
        <v>83002</v>
      </c>
      <c r="E17" s="53">
        <f t="shared" si="2"/>
        <v>0</v>
      </c>
      <c r="F17" s="194">
        <f t="shared" si="1"/>
        <v>0</v>
      </c>
      <c r="G17" s="33">
        <v>0</v>
      </c>
      <c r="H17" s="33">
        <v>0</v>
      </c>
      <c r="I17" s="33">
        <v>0</v>
      </c>
      <c r="J17" s="33">
        <v>0</v>
      </c>
      <c r="K17" s="33">
        <v>0</v>
      </c>
      <c r="L17" s="33">
        <v>0</v>
      </c>
    </row>
    <row r="18" spans="1:12">
      <c r="A18" s="186" t="s">
        <v>85</v>
      </c>
      <c r="B18" s="189"/>
      <c r="C18" s="33">
        <v>13</v>
      </c>
      <c r="D18" s="33">
        <v>86000</v>
      </c>
      <c r="E18" s="33">
        <f t="shared" si="2"/>
        <v>0</v>
      </c>
      <c r="F18" s="188">
        <f t="shared" si="1"/>
        <v>0</v>
      </c>
      <c r="G18" s="33">
        <v>0</v>
      </c>
      <c r="H18" s="33">
        <v>0</v>
      </c>
      <c r="I18" s="33">
        <v>0</v>
      </c>
      <c r="J18" s="33">
        <v>0</v>
      </c>
      <c r="K18" s="33">
        <v>0</v>
      </c>
      <c r="L18" s="33">
        <v>0</v>
      </c>
    </row>
    <row r="19" spans="1:12">
      <c r="A19" s="186" t="s">
        <v>86</v>
      </c>
      <c r="B19" s="189"/>
      <c r="C19" s="33">
        <v>14</v>
      </c>
      <c r="D19" s="33">
        <v>90002</v>
      </c>
      <c r="E19" s="33">
        <f t="shared" si="2"/>
        <v>0</v>
      </c>
      <c r="F19" s="188">
        <f t="shared" si="1"/>
        <v>0</v>
      </c>
      <c r="G19" s="33">
        <v>0</v>
      </c>
      <c r="H19" s="33">
        <v>0</v>
      </c>
      <c r="I19" s="33">
        <v>0</v>
      </c>
      <c r="J19" s="33">
        <v>0</v>
      </c>
      <c r="K19" s="33">
        <v>0</v>
      </c>
      <c r="L19" s="33">
        <v>0</v>
      </c>
    </row>
    <row r="20" spans="1:12">
      <c r="A20" s="186" t="s">
        <v>87</v>
      </c>
      <c r="B20" s="189"/>
      <c r="C20" s="33">
        <v>15</v>
      </c>
      <c r="D20" s="33">
        <v>40002</v>
      </c>
      <c r="E20" s="33">
        <f t="shared" si="2"/>
        <v>0</v>
      </c>
      <c r="F20" s="188">
        <f t="shared" si="1"/>
        <v>0</v>
      </c>
      <c r="G20" s="33">
        <v>0</v>
      </c>
      <c r="H20" s="33">
        <v>0</v>
      </c>
      <c r="I20" s="33">
        <v>0</v>
      </c>
      <c r="J20" s="33">
        <v>0</v>
      </c>
      <c r="K20" s="33">
        <v>0</v>
      </c>
      <c r="L20" s="33">
        <v>0</v>
      </c>
    </row>
    <row r="21" spans="1:12">
      <c r="A21" s="186" t="s">
        <v>88</v>
      </c>
      <c r="B21" s="189"/>
      <c r="C21" s="33">
        <v>16</v>
      </c>
      <c r="D21" s="33">
        <v>74001</v>
      </c>
      <c r="E21" s="33">
        <f t="shared" si="2"/>
        <v>0</v>
      </c>
      <c r="F21" s="188">
        <f t="shared" si="1"/>
        <v>0</v>
      </c>
      <c r="G21" s="33">
        <v>0</v>
      </c>
      <c r="H21" s="33">
        <v>0</v>
      </c>
      <c r="I21" s="33">
        <v>0</v>
      </c>
      <c r="J21" s="33">
        <v>0</v>
      </c>
      <c r="K21" s="33">
        <v>0</v>
      </c>
      <c r="L21" s="33">
        <v>0</v>
      </c>
    </row>
    <row r="22" customHeight="1" spans="1:12">
      <c r="A22" s="195" t="s">
        <v>89</v>
      </c>
      <c r="B22" s="196" t="s">
        <v>90</v>
      </c>
      <c r="C22" s="33">
        <v>17</v>
      </c>
      <c r="D22" s="33"/>
      <c r="E22" s="33">
        <f t="shared" si="2"/>
        <v>16</v>
      </c>
      <c r="F22" s="188">
        <f t="shared" si="1"/>
        <v>0</v>
      </c>
      <c r="G22" s="33">
        <v>0</v>
      </c>
      <c r="H22" s="33">
        <v>0</v>
      </c>
      <c r="I22" s="33">
        <v>3</v>
      </c>
      <c r="J22" s="33">
        <v>0</v>
      </c>
      <c r="K22" s="33">
        <v>13</v>
      </c>
      <c r="L22" s="53">
        <v>0</v>
      </c>
    </row>
    <row r="23" spans="1:12">
      <c r="A23" s="197"/>
      <c r="B23" s="196" t="s">
        <v>91</v>
      </c>
      <c r="C23" s="33">
        <v>18</v>
      </c>
      <c r="D23" s="33"/>
      <c r="E23" s="33">
        <v>0</v>
      </c>
      <c r="F23" s="188">
        <v>0</v>
      </c>
      <c r="G23" s="33">
        <v>0</v>
      </c>
      <c r="H23" s="33">
        <v>0</v>
      </c>
      <c r="I23" s="33">
        <v>0</v>
      </c>
      <c r="J23" s="33">
        <v>0</v>
      </c>
      <c r="K23" s="33">
        <v>0</v>
      </c>
      <c r="L23" s="53">
        <v>0</v>
      </c>
    </row>
    <row r="24" spans="1:12">
      <c r="A24" s="198"/>
      <c r="B24" s="199"/>
      <c r="C24" s="200"/>
      <c r="D24" s="33"/>
      <c r="E24" s="188"/>
      <c r="F24" s="188"/>
      <c r="G24" s="33"/>
      <c r="H24" s="33"/>
      <c r="I24" s="33"/>
      <c r="J24" s="33"/>
      <c r="K24" s="33"/>
      <c r="L24" s="53"/>
    </row>
    <row r="25" spans="1:14">
      <c r="A25" s="82" t="s">
        <v>92</v>
      </c>
      <c r="B25" s="62"/>
      <c r="C25" s="62"/>
      <c r="D25" s="62"/>
      <c r="E25" s="62"/>
      <c r="F25" s="62"/>
      <c r="G25" s="62"/>
      <c r="H25" s="62"/>
      <c r="I25" s="62"/>
      <c r="J25" s="62"/>
      <c r="K25" s="62"/>
      <c r="L25" s="62"/>
      <c r="M25" s="62"/>
      <c r="N25" s="62"/>
    </row>
    <row r="26" spans="1:20">
      <c r="A26" s="62"/>
      <c r="B26" s="62"/>
      <c r="C26" s="62"/>
      <c r="D26" s="62"/>
      <c r="E26" s="62"/>
      <c r="F26" s="62"/>
      <c r="G26" s="62"/>
      <c r="H26" s="62"/>
      <c r="I26" s="62"/>
      <c r="J26" s="62"/>
      <c r="K26" s="62"/>
      <c r="L26" s="62"/>
      <c r="M26" s="62"/>
      <c r="N26" s="62"/>
      <c r="O26" s="62"/>
      <c r="P26" s="62"/>
      <c r="Q26" s="62"/>
      <c r="R26" s="62"/>
      <c r="S26" s="62"/>
      <c r="T26" s="62"/>
    </row>
    <row r="27" s="165" customFormat="1" ht="19.5" customHeight="1" spans="1:18">
      <c r="A27" s="201" t="s">
        <v>93</v>
      </c>
      <c r="B27" s="201"/>
      <c r="C27" s="201"/>
      <c r="D27" s="201"/>
      <c r="E27" s="201"/>
      <c r="F27" s="201"/>
      <c r="G27" s="61"/>
      <c r="H27" s="61"/>
      <c r="I27" s="61"/>
      <c r="J27" s="61"/>
      <c r="K27" s="61"/>
      <c r="L27" s="61"/>
      <c r="M27" s="61"/>
      <c r="N27" s="61"/>
      <c r="O27" s="61"/>
      <c r="P27" s="61"/>
      <c r="Q27" s="61"/>
      <c r="R27" s="61"/>
    </row>
    <row r="28" customHeight="1" spans="1:18">
      <c r="A28" s="168" t="s">
        <v>44</v>
      </c>
      <c r="B28" s="169"/>
      <c r="C28" s="64" t="s">
        <v>45</v>
      </c>
      <c r="D28" s="64" t="s">
        <v>10</v>
      </c>
      <c r="E28" s="65" t="s">
        <v>68</v>
      </c>
      <c r="G28" s="53" t="s">
        <v>94</v>
      </c>
      <c r="H28" s="53"/>
      <c r="I28" s="53"/>
      <c r="J28" s="53"/>
      <c r="K28" s="53"/>
      <c r="L28" s="53"/>
      <c r="M28" s="53"/>
      <c r="N28" s="53"/>
      <c r="O28" s="53"/>
      <c r="P28" s="53"/>
      <c r="Q28" s="53"/>
      <c r="R28" s="53"/>
    </row>
    <row r="29" ht="18" customHeight="1" spans="1:18">
      <c r="A29" s="170"/>
      <c r="B29" s="171"/>
      <c r="C29" s="68"/>
      <c r="D29" s="68"/>
      <c r="E29" s="69"/>
      <c r="F29" s="53" t="s">
        <v>70</v>
      </c>
      <c r="G29" s="65" t="s">
        <v>47</v>
      </c>
      <c r="H29" s="66"/>
      <c r="I29" s="65" t="s">
        <v>48</v>
      </c>
      <c r="J29" s="66"/>
      <c r="K29" s="65" t="s">
        <v>49</v>
      </c>
      <c r="L29" s="66"/>
      <c r="M29" s="65" t="s">
        <v>50</v>
      </c>
      <c r="N29" s="66"/>
      <c r="O29" s="65" t="s">
        <v>51</v>
      </c>
      <c r="P29" s="66"/>
      <c r="Q29" s="173" t="s">
        <v>95</v>
      </c>
      <c r="R29" s="91"/>
    </row>
    <row r="30" ht="20.25" customHeight="1" spans="1:18">
      <c r="A30" s="174"/>
      <c r="B30" s="175"/>
      <c r="C30" s="176"/>
      <c r="D30" s="176"/>
      <c r="E30" s="177"/>
      <c r="F30" s="53"/>
      <c r="G30" s="177"/>
      <c r="H30" s="53" t="s">
        <v>70</v>
      </c>
      <c r="I30" s="177"/>
      <c r="J30" s="53" t="s">
        <v>70</v>
      </c>
      <c r="K30" s="177"/>
      <c r="L30" s="53" t="s">
        <v>70</v>
      </c>
      <c r="M30" s="177"/>
      <c r="N30" s="53" t="s">
        <v>70</v>
      </c>
      <c r="O30" s="177"/>
      <c r="P30" s="53" t="s">
        <v>70</v>
      </c>
      <c r="Q30" s="179"/>
      <c r="R30" s="53" t="s">
        <v>70</v>
      </c>
    </row>
    <row r="31" spans="1:18">
      <c r="A31" s="33" t="s">
        <v>54</v>
      </c>
      <c r="B31" s="91"/>
      <c r="C31" s="33" t="s">
        <v>55</v>
      </c>
      <c r="D31" s="33"/>
      <c r="E31" s="33">
        <v>1</v>
      </c>
      <c r="F31" s="33">
        <v>2</v>
      </c>
      <c r="G31" s="33">
        <v>3</v>
      </c>
      <c r="H31" s="33">
        <v>4</v>
      </c>
      <c r="I31" s="33">
        <v>5</v>
      </c>
      <c r="J31" s="33">
        <v>6</v>
      </c>
      <c r="K31" s="33">
        <v>7</v>
      </c>
      <c r="L31" s="33">
        <v>8</v>
      </c>
      <c r="M31" s="33">
        <v>9</v>
      </c>
      <c r="N31" s="33">
        <v>10</v>
      </c>
      <c r="O31" s="33">
        <v>11</v>
      </c>
      <c r="P31" s="33">
        <v>12</v>
      </c>
      <c r="Q31" s="53">
        <v>13</v>
      </c>
      <c r="R31" s="53">
        <v>14</v>
      </c>
    </row>
    <row r="32" ht="25.5" customHeight="1" spans="1:18">
      <c r="A32" s="183" t="s">
        <v>96</v>
      </c>
      <c r="B32" s="184"/>
      <c r="C32" s="33">
        <v>1</v>
      </c>
      <c r="D32" s="33"/>
      <c r="E32" s="33">
        <f>G32+I32+K32+M32+O32+Q32</f>
        <v>3</v>
      </c>
      <c r="F32" s="33">
        <v>0</v>
      </c>
      <c r="G32" s="33">
        <v>0</v>
      </c>
      <c r="H32" s="33">
        <v>0</v>
      </c>
      <c r="I32" s="33">
        <v>3</v>
      </c>
      <c r="J32" s="33">
        <v>0</v>
      </c>
      <c r="K32" s="33">
        <v>0</v>
      </c>
      <c r="L32" s="33">
        <v>0</v>
      </c>
      <c r="M32" s="33">
        <v>0</v>
      </c>
      <c r="N32" s="33">
        <v>0</v>
      </c>
      <c r="O32" s="33">
        <v>0</v>
      </c>
      <c r="P32" s="33">
        <v>0</v>
      </c>
      <c r="Q32" s="53">
        <v>0</v>
      </c>
      <c r="R32" s="53">
        <v>0</v>
      </c>
    </row>
    <row r="33" spans="1:18">
      <c r="A33" s="186" t="s">
        <v>76</v>
      </c>
      <c r="B33" s="187"/>
      <c r="C33" s="33">
        <v>2</v>
      </c>
      <c r="D33" s="33">
        <v>31002</v>
      </c>
      <c r="E33" s="33">
        <v>0</v>
      </c>
      <c r="F33" s="182">
        <v>0</v>
      </c>
      <c r="G33" s="33">
        <v>0</v>
      </c>
      <c r="H33" s="33">
        <v>0</v>
      </c>
      <c r="I33" s="33">
        <v>0</v>
      </c>
      <c r="J33" s="33">
        <v>0</v>
      </c>
      <c r="K33" s="33">
        <v>0</v>
      </c>
      <c r="L33" s="33">
        <v>0</v>
      </c>
      <c r="M33" s="33">
        <v>0</v>
      </c>
      <c r="N33" s="33">
        <v>0</v>
      </c>
      <c r="O33" s="33">
        <v>0</v>
      </c>
      <c r="P33" s="33">
        <v>0</v>
      </c>
      <c r="Q33" s="33">
        <v>0</v>
      </c>
      <c r="R33" s="53">
        <v>0</v>
      </c>
    </row>
    <row r="34" spans="1:18">
      <c r="A34" s="186" t="s">
        <v>77</v>
      </c>
      <c r="B34" s="187"/>
      <c r="C34" s="33">
        <v>3</v>
      </c>
      <c r="D34" s="33">
        <v>28002</v>
      </c>
      <c r="E34" s="33"/>
      <c r="F34" s="182"/>
      <c r="G34" s="33"/>
      <c r="H34" s="33"/>
      <c r="I34" s="33"/>
      <c r="J34" s="33"/>
      <c r="K34" s="33"/>
      <c r="L34" s="33"/>
      <c r="M34" s="33"/>
      <c r="N34" s="33"/>
      <c r="O34" s="33"/>
      <c r="P34" s="33"/>
      <c r="Q34" s="33"/>
      <c r="R34" s="53"/>
    </row>
    <row r="35" spans="1:18">
      <c r="A35" s="186" t="s">
        <v>78</v>
      </c>
      <c r="B35" s="189"/>
      <c r="C35" s="33">
        <v>4</v>
      </c>
      <c r="D35" s="33">
        <v>76001</v>
      </c>
      <c r="E35" s="33"/>
      <c r="F35" s="182"/>
      <c r="G35" s="33"/>
      <c r="H35" s="33"/>
      <c r="I35" s="33"/>
      <c r="J35" s="33"/>
      <c r="K35" s="33"/>
      <c r="L35" s="33"/>
      <c r="M35" s="33"/>
      <c r="N35" s="33"/>
      <c r="O35" s="33"/>
      <c r="P35" s="33"/>
      <c r="Q35" s="33"/>
      <c r="R35" s="53"/>
    </row>
    <row r="36" spans="1:18">
      <c r="A36" s="186" t="s">
        <v>79</v>
      </c>
      <c r="B36" s="190"/>
      <c r="C36" s="33">
        <v>5</v>
      </c>
      <c r="D36" s="33">
        <v>39002</v>
      </c>
      <c r="E36" s="33"/>
      <c r="F36" s="182"/>
      <c r="G36" s="33"/>
      <c r="H36" s="33"/>
      <c r="I36" s="33"/>
      <c r="J36" s="33"/>
      <c r="K36" s="33"/>
      <c r="L36" s="33"/>
      <c r="M36" s="33"/>
      <c r="N36" s="33"/>
      <c r="O36" s="33"/>
      <c r="P36" s="33"/>
      <c r="Q36" s="33"/>
      <c r="R36" s="53"/>
    </row>
    <row r="37" spans="1:18">
      <c r="A37" s="186" t="s">
        <v>80</v>
      </c>
      <c r="B37" s="189"/>
      <c r="C37" s="33">
        <v>6</v>
      </c>
      <c r="D37" s="33">
        <v>11000</v>
      </c>
      <c r="E37" s="33">
        <f t="shared" ref="E37:E38" si="5">G37+I37+K37+M37+O37+Q37</f>
        <v>0</v>
      </c>
      <c r="F37" s="182">
        <v>0</v>
      </c>
      <c r="G37" s="33">
        <v>0</v>
      </c>
      <c r="H37" s="33">
        <v>0</v>
      </c>
      <c r="I37" s="33">
        <v>0</v>
      </c>
      <c r="J37" s="33">
        <v>0</v>
      </c>
      <c r="K37" s="33">
        <v>0</v>
      </c>
      <c r="L37" s="33">
        <v>0</v>
      </c>
      <c r="M37" s="33">
        <v>0</v>
      </c>
      <c r="N37" s="33">
        <v>0</v>
      </c>
      <c r="O37" s="33">
        <v>0</v>
      </c>
      <c r="P37" s="33">
        <v>0</v>
      </c>
      <c r="Q37" s="33">
        <v>0</v>
      </c>
      <c r="R37" s="53">
        <v>0</v>
      </c>
    </row>
    <row r="38" spans="1:18">
      <c r="A38" s="186" t="s">
        <v>81</v>
      </c>
      <c r="B38" s="189"/>
      <c r="C38" s="33">
        <v>7</v>
      </c>
      <c r="D38" s="33">
        <v>14000</v>
      </c>
      <c r="E38" s="33">
        <f t="shared" si="5"/>
        <v>0</v>
      </c>
      <c r="F38" s="182">
        <v>0</v>
      </c>
      <c r="G38" s="33">
        <v>0</v>
      </c>
      <c r="H38" s="33">
        <v>0</v>
      </c>
      <c r="I38" s="33">
        <v>0</v>
      </c>
      <c r="J38" s="33">
        <v>0</v>
      </c>
      <c r="K38" s="33">
        <v>0</v>
      </c>
      <c r="L38" s="33">
        <v>0</v>
      </c>
      <c r="M38" s="33">
        <v>0</v>
      </c>
      <c r="N38" s="33">
        <v>0</v>
      </c>
      <c r="O38" s="33">
        <v>0</v>
      </c>
      <c r="P38" s="33">
        <v>0</v>
      </c>
      <c r="Q38" s="33">
        <v>0</v>
      </c>
      <c r="R38" s="53">
        <v>0</v>
      </c>
    </row>
    <row r="39" spans="1:18">
      <c r="A39" s="186" t="s">
        <v>82</v>
      </c>
      <c r="B39" s="189"/>
      <c r="C39" s="33">
        <v>8</v>
      </c>
      <c r="D39" s="33">
        <v>21002</v>
      </c>
      <c r="E39" s="33"/>
      <c r="F39" s="182"/>
      <c r="G39" s="33"/>
      <c r="H39" s="33"/>
      <c r="I39" s="33"/>
      <c r="J39" s="33"/>
      <c r="K39" s="33"/>
      <c r="L39" s="33"/>
      <c r="M39" s="33"/>
      <c r="N39" s="33"/>
      <c r="O39" s="33"/>
      <c r="P39" s="33"/>
      <c r="Q39" s="33"/>
      <c r="R39" s="53"/>
    </row>
    <row r="40" spans="1:18">
      <c r="A40" s="186" t="s">
        <v>83</v>
      </c>
      <c r="B40" s="189"/>
      <c r="C40" s="33">
        <v>9</v>
      </c>
      <c r="D40" s="33">
        <v>19002</v>
      </c>
      <c r="E40" s="33"/>
      <c r="F40" s="182"/>
      <c r="G40" s="33"/>
      <c r="H40" s="33"/>
      <c r="I40" s="33"/>
      <c r="J40" s="33"/>
      <c r="K40" s="33"/>
      <c r="L40" s="33"/>
      <c r="M40" s="33"/>
      <c r="N40" s="33"/>
      <c r="O40" s="33"/>
      <c r="P40" s="33"/>
      <c r="Q40" s="33"/>
      <c r="R40" s="53"/>
    </row>
    <row r="41" spans="1:18">
      <c r="A41" s="186" t="s">
        <v>97</v>
      </c>
      <c r="B41" s="189"/>
      <c r="C41" s="33">
        <v>10</v>
      </c>
      <c r="D41" s="33">
        <v>81001</v>
      </c>
      <c r="E41" s="33"/>
      <c r="F41" s="182"/>
      <c r="G41" s="33"/>
      <c r="H41" s="33"/>
      <c r="I41" s="33"/>
      <c r="J41" s="33"/>
      <c r="K41" s="33"/>
      <c r="L41" s="33"/>
      <c r="M41" s="33"/>
      <c r="N41" s="33"/>
      <c r="O41" s="33"/>
      <c r="P41" s="33"/>
      <c r="Q41" s="33"/>
      <c r="R41" s="53"/>
    </row>
    <row r="42" spans="1:18">
      <c r="A42" s="186" t="s">
        <v>98</v>
      </c>
      <c r="B42" s="189"/>
      <c r="C42" s="33">
        <v>11</v>
      </c>
      <c r="D42" s="33">
        <v>72001</v>
      </c>
      <c r="E42" s="33"/>
      <c r="F42" s="182"/>
      <c r="G42" s="33"/>
      <c r="H42" s="33"/>
      <c r="I42" s="33"/>
      <c r="J42" s="33"/>
      <c r="K42" s="33"/>
      <c r="L42" s="33"/>
      <c r="M42" s="33"/>
      <c r="N42" s="33"/>
      <c r="O42" s="33"/>
      <c r="P42" s="33"/>
      <c r="Q42" s="33"/>
      <c r="R42" s="53"/>
    </row>
    <row r="43" spans="1:18">
      <c r="A43" s="186" t="s">
        <v>84</v>
      </c>
      <c r="B43" s="189"/>
      <c r="C43" s="33">
        <v>12</v>
      </c>
      <c r="D43" s="33">
        <v>83002</v>
      </c>
      <c r="E43" s="33"/>
      <c r="F43" s="182"/>
      <c r="G43" s="33"/>
      <c r="H43" s="33"/>
      <c r="I43" s="33"/>
      <c r="J43" s="33"/>
      <c r="K43" s="33"/>
      <c r="L43" s="33"/>
      <c r="M43" s="33"/>
      <c r="N43" s="33"/>
      <c r="O43" s="33"/>
      <c r="P43" s="33"/>
      <c r="Q43" s="33"/>
      <c r="R43" s="53"/>
    </row>
    <row r="44" spans="1:18">
      <c r="A44" s="186" t="s">
        <v>85</v>
      </c>
      <c r="B44" s="189"/>
      <c r="C44" s="33">
        <v>13</v>
      </c>
      <c r="D44" s="33">
        <v>86000</v>
      </c>
      <c r="E44" s="33"/>
      <c r="F44" s="182"/>
      <c r="G44" s="33"/>
      <c r="H44" s="33"/>
      <c r="I44" s="33"/>
      <c r="J44" s="33"/>
      <c r="K44" s="33"/>
      <c r="L44" s="33"/>
      <c r="M44" s="33"/>
      <c r="N44" s="33"/>
      <c r="O44" s="33"/>
      <c r="P44" s="33"/>
      <c r="Q44" s="33"/>
      <c r="R44" s="53"/>
    </row>
    <row r="45" spans="1:18">
      <c r="A45" s="186" t="s">
        <v>86</v>
      </c>
      <c r="B45" s="189"/>
      <c r="C45" s="33">
        <v>14</v>
      </c>
      <c r="D45" s="33">
        <v>90002</v>
      </c>
      <c r="E45" s="33"/>
      <c r="F45" s="182"/>
      <c r="G45" s="33"/>
      <c r="H45" s="33"/>
      <c r="I45" s="33"/>
      <c r="J45" s="33"/>
      <c r="K45" s="33"/>
      <c r="L45" s="33"/>
      <c r="M45" s="33"/>
      <c r="N45" s="33"/>
      <c r="O45" s="33"/>
      <c r="P45" s="33"/>
      <c r="Q45" s="33"/>
      <c r="R45" s="53"/>
    </row>
    <row r="46" spans="1:18">
      <c r="A46" s="186" t="s">
        <v>87</v>
      </c>
      <c r="B46" s="189"/>
      <c r="C46" s="33">
        <v>15</v>
      </c>
      <c r="D46" s="33">
        <v>40002</v>
      </c>
      <c r="E46" s="33"/>
      <c r="F46" s="182"/>
      <c r="G46" s="33"/>
      <c r="H46" s="33"/>
      <c r="I46" s="33"/>
      <c r="J46" s="33"/>
      <c r="K46" s="33"/>
      <c r="L46" s="33"/>
      <c r="M46" s="33"/>
      <c r="N46" s="33"/>
      <c r="O46" s="33"/>
      <c r="P46" s="33"/>
      <c r="Q46" s="33"/>
      <c r="R46" s="53"/>
    </row>
    <row r="47" spans="1:18">
      <c r="A47" s="186" t="s">
        <v>88</v>
      </c>
      <c r="B47" s="189"/>
      <c r="C47" s="33">
        <v>16</v>
      </c>
      <c r="D47" s="33">
        <v>74001</v>
      </c>
      <c r="E47" s="33"/>
      <c r="F47" s="182"/>
      <c r="G47" s="33"/>
      <c r="H47" s="33"/>
      <c r="I47" s="33"/>
      <c r="J47" s="33"/>
      <c r="K47" s="33"/>
      <c r="L47" s="33"/>
      <c r="M47" s="33"/>
      <c r="N47" s="33"/>
      <c r="O47" s="33"/>
      <c r="P47" s="33"/>
      <c r="Q47" s="33"/>
      <c r="R47" s="53"/>
    </row>
    <row r="48" spans="1:19">
      <c r="A48" s="195" t="s">
        <v>89</v>
      </c>
      <c r="B48" s="196" t="s">
        <v>90</v>
      </c>
      <c r="C48" s="33">
        <v>17</v>
      </c>
      <c r="D48" s="33"/>
      <c r="E48" s="33">
        <v>0</v>
      </c>
      <c r="F48" s="33">
        <v>0</v>
      </c>
      <c r="G48" s="33">
        <v>0</v>
      </c>
      <c r="H48" s="33">
        <v>0</v>
      </c>
      <c r="I48" s="33">
        <v>1</v>
      </c>
      <c r="J48" s="33">
        <v>0</v>
      </c>
      <c r="K48" s="33">
        <v>0</v>
      </c>
      <c r="L48" s="33">
        <v>0</v>
      </c>
      <c r="M48" s="33">
        <v>0</v>
      </c>
      <c r="N48" s="33">
        <v>0</v>
      </c>
      <c r="O48" s="33">
        <v>0</v>
      </c>
      <c r="P48" s="33">
        <v>0</v>
      </c>
      <c r="Q48" s="53">
        <v>0</v>
      </c>
      <c r="R48" s="53">
        <v>0</v>
      </c>
      <c r="S48" s="166">
        <v>0</v>
      </c>
    </row>
    <row r="49" spans="1:18">
      <c r="A49" s="197"/>
      <c r="B49" s="196" t="s">
        <v>99</v>
      </c>
      <c r="C49" s="33">
        <v>18</v>
      </c>
      <c r="D49" s="33"/>
      <c r="E49" s="33">
        <v>0</v>
      </c>
      <c r="F49" s="33">
        <v>0</v>
      </c>
      <c r="G49" s="33">
        <v>0</v>
      </c>
      <c r="H49" s="33">
        <v>0</v>
      </c>
      <c r="I49" s="33">
        <v>0</v>
      </c>
      <c r="J49" s="33">
        <v>0</v>
      </c>
      <c r="K49" s="33">
        <v>0</v>
      </c>
      <c r="L49" s="33">
        <v>0</v>
      </c>
      <c r="M49" s="33">
        <v>0</v>
      </c>
      <c r="N49" s="33">
        <v>0</v>
      </c>
      <c r="O49" s="33">
        <v>0</v>
      </c>
      <c r="P49" s="33">
        <v>0</v>
      </c>
      <c r="Q49" s="53">
        <v>0</v>
      </c>
      <c r="R49" s="53">
        <v>0</v>
      </c>
    </row>
    <row r="50" spans="1:18">
      <c r="A50" s="198"/>
      <c r="B50" s="196" t="s">
        <v>100</v>
      </c>
      <c r="C50" s="33">
        <v>19</v>
      </c>
      <c r="D50" s="33"/>
      <c r="E50" s="33">
        <v>0</v>
      </c>
      <c r="F50" s="33">
        <v>0</v>
      </c>
      <c r="G50" s="33">
        <v>0</v>
      </c>
      <c r="H50" s="33">
        <v>0</v>
      </c>
      <c r="I50" s="33">
        <v>0</v>
      </c>
      <c r="J50" s="33">
        <v>0</v>
      </c>
      <c r="K50" s="33">
        <v>0</v>
      </c>
      <c r="L50" s="33">
        <v>0</v>
      </c>
      <c r="M50" s="33">
        <v>0</v>
      </c>
      <c r="N50" s="33">
        <v>0</v>
      </c>
      <c r="O50" s="33">
        <v>0</v>
      </c>
      <c r="P50" s="33">
        <v>0</v>
      </c>
      <c r="Q50" s="53">
        <v>0</v>
      </c>
      <c r="R50" s="53">
        <v>0</v>
      </c>
    </row>
    <row r="51" spans="1:18">
      <c r="A51" s="82" t="s">
        <v>101</v>
      </c>
      <c r="B51" s="202"/>
      <c r="C51" s="203"/>
      <c r="D51" s="203"/>
      <c r="E51" s="203"/>
      <c r="F51" s="203"/>
      <c r="G51" s="203"/>
      <c r="H51" s="203"/>
      <c r="I51" s="203"/>
      <c r="J51" s="203"/>
      <c r="K51" s="203"/>
      <c r="L51" s="203"/>
      <c r="M51" s="203"/>
      <c r="N51" s="203"/>
      <c r="O51" s="203"/>
      <c r="P51" s="203"/>
      <c r="Q51" s="203"/>
      <c r="R51" s="205"/>
    </row>
    <row r="52" ht="21" customHeight="1"/>
    <row r="53" customHeight="1"/>
    <row r="54" ht="22.5" customHeight="1"/>
    <row r="57" customHeight="1"/>
    <row r="58" customHeight="1"/>
    <row r="59" customHeight="1"/>
    <row r="60" customHeight="1"/>
    <row r="61" customHeight="1"/>
    <row r="62" ht="20.25" customHeight="1"/>
    <row r="65" customHeight="1"/>
    <row r="66" ht="26.25" customHeight="1"/>
    <row r="68" customHeight="1"/>
    <row r="69" customHeight="1"/>
    <row r="70" customHeight="1"/>
    <row r="71" customHeight="1"/>
    <row r="72" customHeight="1"/>
    <row r="73" customHeight="1"/>
  </sheetData>
  <mergeCells count="27">
    <mergeCell ref="G2:L2"/>
    <mergeCell ref="A5:B5"/>
    <mergeCell ref="A6:B6"/>
    <mergeCell ref="G28:R28"/>
    <mergeCell ref="A31:B31"/>
    <mergeCell ref="A32:B32"/>
    <mergeCell ref="A22:A24"/>
    <mergeCell ref="A48:A50"/>
    <mergeCell ref="C2:C4"/>
    <mergeCell ref="C28:C30"/>
    <mergeCell ref="D2:D4"/>
    <mergeCell ref="D28:D30"/>
    <mergeCell ref="E2:E4"/>
    <mergeCell ref="E28:E30"/>
    <mergeCell ref="F3:F4"/>
    <mergeCell ref="F29:F30"/>
    <mergeCell ref="G3:G4"/>
    <mergeCell ref="G29:G30"/>
    <mergeCell ref="I3:I4"/>
    <mergeCell ref="I29:I30"/>
    <mergeCell ref="K3:K4"/>
    <mergeCell ref="K29:K30"/>
    <mergeCell ref="M29:M30"/>
    <mergeCell ref="O29:O30"/>
    <mergeCell ref="Q29:Q30"/>
    <mergeCell ref="A2:B4"/>
    <mergeCell ref="A28:B30"/>
  </mergeCells>
  <printOptions horizontalCentered="1"/>
  <pageMargins left="0.708661417322835" right="0.708661417322835" top="0.748031496062992" bottom="0.748031496062992" header="0.31496062992126" footer="0.31496062992126"/>
  <pageSetup paperSize="9" scale="60" orientation="landscape"/>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7"/>
  <sheetViews>
    <sheetView zoomScaleSheetLayoutView="73" topLeftCell="A29" workbookViewId="0">
      <selection activeCell="C22" sqref="C22"/>
    </sheetView>
  </sheetViews>
  <sheetFormatPr defaultColWidth="9" defaultRowHeight="12.75"/>
  <cols>
    <col min="1" max="1" width="39.5714285714286" style="94" customWidth="1"/>
    <col min="2" max="2" width="4.57142857142857" style="94" customWidth="1"/>
    <col min="3" max="3" width="10.5714285714286" style="94" customWidth="1"/>
    <col min="4" max="4" width="12.1428571428571" style="94" customWidth="1"/>
    <col min="5" max="5" width="11.7142857142857" style="94" customWidth="1"/>
    <col min="6" max="6" width="6.42857142857143" style="94" customWidth="1"/>
    <col min="7" max="7" width="7.42857142857143" style="94" customWidth="1"/>
    <col min="8" max="8" width="5.85714285714286" style="94" customWidth="1"/>
    <col min="9" max="10" width="7.42857142857143" style="94" customWidth="1"/>
    <col min="11" max="11" width="7.71428571428571" style="94" customWidth="1"/>
    <col min="12" max="12" width="6.57142857142857" style="94" customWidth="1"/>
    <col min="13" max="13" width="7.85714285714286" style="94" customWidth="1"/>
    <col min="14" max="14" width="7" style="94" customWidth="1"/>
    <col min="15" max="15" width="8.57142857142857" style="94" customWidth="1"/>
    <col min="16" max="16" width="7.85714285714286" style="94" customWidth="1"/>
    <col min="17" max="17" width="8.57142857142857" style="94" customWidth="1"/>
    <col min="18" max="16384" width="9.14285714285714" style="94"/>
  </cols>
  <sheetData>
    <row r="1" spans="1:8">
      <c r="A1" s="117" t="s">
        <v>102</v>
      </c>
      <c r="B1" s="117"/>
      <c r="C1" s="117"/>
      <c r="D1" s="117"/>
      <c r="E1" s="117"/>
      <c r="F1" s="117"/>
      <c r="G1" s="117"/>
      <c r="H1" s="117"/>
    </row>
    <row r="2" ht="15" customHeight="1" spans="1:13">
      <c r="A2" s="119" t="s">
        <v>44</v>
      </c>
      <c r="B2" s="99" t="s">
        <v>45</v>
      </c>
      <c r="C2" s="120" t="s">
        <v>103</v>
      </c>
      <c r="D2" s="121" t="s">
        <v>104</v>
      </c>
      <c r="E2" s="101"/>
      <c r="F2" s="8" t="s">
        <v>105</v>
      </c>
      <c r="G2" s="8"/>
      <c r="H2" s="8"/>
      <c r="I2" s="8"/>
      <c r="J2" s="8"/>
      <c r="K2" s="8"/>
      <c r="L2" s="8"/>
      <c r="M2" s="8"/>
    </row>
    <row r="3" ht="11.25" customHeight="1" spans="1:13">
      <c r="A3" s="122"/>
      <c r="B3" s="103"/>
      <c r="C3" s="123"/>
      <c r="D3" s="124"/>
      <c r="E3" s="99" t="s">
        <v>70</v>
      </c>
      <c r="F3" s="125" t="s">
        <v>68</v>
      </c>
      <c r="G3" s="126"/>
      <c r="H3" s="125" t="s">
        <v>106</v>
      </c>
      <c r="I3" s="126"/>
      <c r="J3" s="125" t="s">
        <v>107</v>
      </c>
      <c r="K3" s="126"/>
      <c r="L3" s="125" t="s">
        <v>108</v>
      </c>
      <c r="M3" s="126"/>
    </row>
    <row r="4" ht="19.5" customHeight="1" spans="1:13">
      <c r="A4" s="127"/>
      <c r="B4" s="106"/>
      <c r="C4" s="128"/>
      <c r="D4" s="129"/>
      <c r="E4" s="106"/>
      <c r="F4" s="130"/>
      <c r="G4" s="12" t="s">
        <v>109</v>
      </c>
      <c r="H4" s="130"/>
      <c r="I4" s="12" t="s">
        <v>109</v>
      </c>
      <c r="J4" s="155"/>
      <c r="K4" s="12" t="s">
        <v>109</v>
      </c>
      <c r="L4" s="155"/>
      <c r="M4" s="13" t="s">
        <v>109</v>
      </c>
    </row>
    <row r="5" spans="1:13">
      <c r="A5" s="131" t="s">
        <v>54</v>
      </c>
      <c r="B5" s="9" t="s">
        <v>55</v>
      </c>
      <c r="C5" s="132">
        <v>1</v>
      </c>
      <c r="D5" s="132">
        <v>2</v>
      </c>
      <c r="E5" s="132">
        <v>3</v>
      </c>
      <c r="F5" s="132">
        <v>4</v>
      </c>
      <c r="G5" s="132">
        <v>5</v>
      </c>
      <c r="H5" s="132">
        <v>6</v>
      </c>
      <c r="I5" s="132">
        <v>7</v>
      </c>
      <c r="J5" s="132">
        <v>8</v>
      </c>
      <c r="K5" s="132">
        <v>9</v>
      </c>
      <c r="L5" s="132">
        <v>10</v>
      </c>
      <c r="M5" s="8">
        <v>11</v>
      </c>
    </row>
    <row r="6" ht="16.5" customHeight="1" spans="1:13">
      <c r="A6" s="133" t="s">
        <v>110</v>
      </c>
      <c r="B6" s="12">
        <v>1</v>
      </c>
      <c r="C6" s="134">
        <f>C7+C8+C9+C10+C11</f>
        <v>11</v>
      </c>
      <c r="D6" s="134">
        <f>D7+D8+D9+D10+D11</f>
        <v>181</v>
      </c>
      <c r="E6" s="134">
        <f>E7+E8+E9+E10+E11</f>
        <v>38</v>
      </c>
      <c r="F6" s="134">
        <f>F7+F8+F9+F10+F11</f>
        <v>57</v>
      </c>
      <c r="G6" s="134">
        <f t="shared" ref="G6:M6" si="0">G7+G8+G9+G10+G11</f>
        <v>7</v>
      </c>
      <c r="H6" s="134">
        <f t="shared" si="0"/>
        <v>9</v>
      </c>
      <c r="I6" s="134">
        <f t="shared" si="0"/>
        <v>1</v>
      </c>
      <c r="J6" s="134">
        <f t="shared" si="0"/>
        <v>16</v>
      </c>
      <c r="K6" s="134">
        <f t="shared" si="0"/>
        <v>1</v>
      </c>
      <c r="L6" s="134">
        <f t="shared" si="0"/>
        <v>13</v>
      </c>
      <c r="M6" s="156">
        <f t="shared" si="0"/>
        <v>4</v>
      </c>
    </row>
    <row r="7" ht="16.5" customHeight="1" spans="1:13">
      <c r="A7" s="135" t="s">
        <v>111</v>
      </c>
      <c r="B7" s="12">
        <v>2</v>
      </c>
      <c r="C7" s="134">
        <v>0</v>
      </c>
      <c r="D7" s="134">
        <v>0</v>
      </c>
      <c r="E7" s="134">
        <v>0</v>
      </c>
      <c r="F7" s="134">
        <v>0</v>
      </c>
      <c r="G7" s="134">
        <v>0</v>
      </c>
      <c r="H7" s="134">
        <v>0</v>
      </c>
      <c r="I7" s="134">
        <v>0</v>
      </c>
      <c r="J7" s="134">
        <v>0</v>
      </c>
      <c r="K7" s="134">
        <v>0</v>
      </c>
      <c r="L7" s="134">
        <v>0</v>
      </c>
      <c r="M7" s="156">
        <v>0</v>
      </c>
    </row>
    <row r="8" ht="16.5" customHeight="1" spans="1:13">
      <c r="A8" s="136" t="s">
        <v>112</v>
      </c>
      <c r="B8" s="134">
        <v>3</v>
      </c>
      <c r="C8" s="134">
        <v>9</v>
      </c>
      <c r="D8" s="134">
        <v>95</v>
      </c>
      <c r="E8" s="134">
        <v>23</v>
      </c>
      <c r="F8" s="134">
        <v>21</v>
      </c>
      <c r="G8" s="134">
        <v>7</v>
      </c>
      <c r="H8" s="134">
        <v>2</v>
      </c>
      <c r="I8" s="134">
        <v>1</v>
      </c>
      <c r="J8" s="134">
        <v>12</v>
      </c>
      <c r="K8" s="134">
        <v>1</v>
      </c>
      <c r="L8" s="134">
        <v>9</v>
      </c>
      <c r="M8" s="156">
        <v>4</v>
      </c>
    </row>
    <row r="9" ht="16.5" customHeight="1" spans="1:13">
      <c r="A9" s="136" t="s">
        <v>113</v>
      </c>
      <c r="B9" s="134">
        <v>4</v>
      </c>
      <c r="C9" s="134">
        <v>1</v>
      </c>
      <c r="D9" s="134">
        <v>23</v>
      </c>
      <c r="E9" s="134">
        <f>H9+J9+L9</f>
        <v>3</v>
      </c>
      <c r="F9" s="134">
        <v>0</v>
      </c>
      <c r="G9" s="134">
        <v>0</v>
      </c>
      <c r="H9" s="134">
        <v>3</v>
      </c>
      <c r="I9" s="134">
        <v>0</v>
      </c>
      <c r="J9" s="134">
        <v>0</v>
      </c>
      <c r="K9" s="134">
        <v>0</v>
      </c>
      <c r="L9" s="134">
        <v>0</v>
      </c>
      <c r="M9" s="156">
        <v>0</v>
      </c>
    </row>
    <row r="10" ht="16.5" customHeight="1" spans="1:13">
      <c r="A10" s="136" t="s">
        <v>114</v>
      </c>
      <c r="B10" s="134">
        <v>5</v>
      </c>
      <c r="C10" s="134">
        <v>1</v>
      </c>
      <c r="D10" s="134">
        <v>63</v>
      </c>
      <c r="E10" s="134">
        <f>H10+J10+L10</f>
        <v>12</v>
      </c>
      <c r="F10" s="134">
        <v>36</v>
      </c>
      <c r="G10" s="134">
        <v>0</v>
      </c>
      <c r="H10" s="134">
        <v>4</v>
      </c>
      <c r="I10" s="134">
        <v>0</v>
      </c>
      <c r="J10" s="134">
        <v>4</v>
      </c>
      <c r="K10" s="134">
        <v>0</v>
      </c>
      <c r="L10" s="134">
        <v>4</v>
      </c>
      <c r="M10" s="156">
        <v>0</v>
      </c>
    </row>
    <row r="11" ht="16.5" customHeight="1" spans="1:13">
      <c r="A11" s="135" t="s">
        <v>115</v>
      </c>
      <c r="B11" s="12">
        <v>6</v>
      </c>
      <c r="C11" s="134">
        <v>0</v>
      </c>
      <c r="D11" s="134">
        <v>0</v>
      </c>
      <c r="E11" s="134">
        <v>0</v>
      </c>
      <c r="F11" s="134">
        <v>0</v>
      </c>
      <c r="G11" s="134">
        <v>0</v>
      </c>
      <c r="H11" s="134">
        <v>0</v>
      </c>
      <c r="I11" s="134">
        <v>0</v>
      </c>
      <c r="J11" s="134">
        <v>0</v>
      </c>
      <c r="K11" s="134">
        <v>0</v>
      </c>
      <c r="L11" s="134">
        <v>0</v>
      </c>
      <c r="M11" s="156">
        <v>0</v>
      </c>
    </row>
    <row r="12" spans="1:8">
      <c r="A12" s="114" t="s">
        <v>116</v>
      </c>
      <c r="B12" s="137"/>
      <c r="C12" s="137"/>
      <c r="D12" s="137"/>
      <c r="E12" s="137"/>
      <c r="F12" s="137"/>
      <c r="G12" s="137"/>
      <c r="H12" s="137"/>
    </row>
    <row r="14" spans="1:9">
      <c r="A14" s="138" t="s">
        <v>117</v>
      </c>
      <c r="B14" s="138"/>
      <c r="C14" s="138"/>
      <c r="D14" s="138"/>
      <c r="E14" s="138"/>
      <c r="F14" s="138"/>
      <c r="G14" s="138"/>
      <c r="H14" s="138"/>
      <c r="I14" s="138"/>
    </row>
    <row r="15" spans="1:12">
      <c r="A15" s="98" t="s">
        <v>44</v>
      </c>
      <c r="B15" s="99" t="s">
        <v>45</v>
      </c>
      <c r="C15" s="121" t="s">
        <v>68</v>
      </c>
      <c r="D15" s="139" t="s">
        <v>118</v>
      </c>
      <c r="E15" s="139"/>
      <c r="F15" s="139"/>
      <c r="G15" s="139"/>
      <c r="H15" s="139"/>
      <c r="I15" s="139"/>
      <c r="J15" s="139"/>
      <c r="K15" s="139"/>
      <c r="L15" s="126"/>
    </row>
    <row r="16" ht="38.25" spans="1:18">
      <c r="A16" s="105"/>
      <c r="B16" s="106"/>
      <c r="C16" s="129"/>
      <c r="D16" s="12" t="s">
        <v>119</v>
      </c>
      <c r="E16" s="140" t="s">
        <v>120</v>
      </c>
      <c r="F16" s="140" t="s">
        <v>121</v>
      </c>
      <c r="G16" s="140" t="s">
        <v>122</v>
      </c>
      <c r="H16" s="140" t="s">
        <v>123</v>
      </c>
      <c r="I16" s="140" t="s">
        <v>124</v>
      </c>
      <c r="J16" s="157"/>
      <c r="K16" s="140" t="s">
        <v>125</v>
      </c>
      <c r="L16" s="157"/>
      <c r="M16" s="158" t="s">
        <v>126</v>
      </c>
      <c r="N16" s="159"/>
      <c r="O16" s="159"/>
      <c r="P16" s="159"/>
      <c r="Q16" s="159"/>
      <c r="R16" s="159"/>
    </row>
    <row r="17" ht="20.25" customHeight="1" spans="1:18">
      <c r="A17" s="8" t="s">
        <v>54</v>
      </c>
      <c r="B17" s="9" t="s">
        <v>55</v>
      </c>
      <c r="C17" s="141">
        <v>1</v>
      </c>
      <c r="D17" s="12">
        <v>2</v>
      </c>
      <c r="E17" s="141">
        <v>3</v>
      </c>
      <c r="F17" s="140" t="s">
        <v>127</v>
      </c>
      <c r="G17" s="140" t="s">
        <v>128</v>
      </c>
      <c r="H17" s="140" t="s">
        <v>129</v>
      </c>
      <c r="I17" s="140" t="s">
        <v>130</v>
      </c>
      <c r="J17" s="157"/>
      <c r="K17" s="140" t="s">
        <v>131</v>
      </c>
      <c r="L17" s="157"/>
      <c r="M17" s="158"/>
      <c r="N17" s="159"/>
      <c r="O17" s="159"/>
      <c r="P17" s="159"/>
      <c r="Q17" s="159"/>
      <c r="R17" s="159"/>
    </row>
    <row r="18" ht="25.5" customHeight="1" spans="1:18">
      <c r="A18" s="142" t="s">
        <v>132</v>
      </c>
      <c r="B18" s="9">
        <v>1</v>
      </c>
      <c r="C18" s="143">
        <f>D18+E18+F18+G18+H18+I18+K18</f>
        <v>57</v>
      </c>
      <c r="D18" s="144">
        <f t="shared" ref="D18:K18" si="1">D19+D20+D21+D22+D23</f>
        <v>15</v>
      </c>
      <c r="E18" s="144">
        <f t="shared" si="1"/>
        <v>4</v>
      </c>
      <c r="F18" s="144">
        <f t="shared" si="1"/>
        <v>27</v>
      </c>
      <c r="G18" s="144">
        <f t="shared" si="1"/>
        <v>3</v>
      </c>
      <c r="H18" s="144">
        <f t="shared" si="1"/>
        <v>2</v>
      </c>
      <c r="I18" s="144">
        <f t="shared" si="1"/>
        <v>0</v>
      </c>
      <c r="J18" s="160"/>
      <c r="K18" s="144">
        <f t="shared" si="1"/>
        <v>6</v>
      </c>
      <c r="L18" s="160"/>
      <c r="M18" s="158"/>
      <c r="N18" s="159"/>
      <c r="O18" s="159"/>
      <c r="P18" s="159"/>
      <c r="Q18" s="159"/>
      <c r="R18" s="159"/>
    </row>
    <row r="19" ht="16.5" customHeight="1" spans="1:18">
      <c r="A19" s="135" t="s">
        <v>111</v>
      </c>
      <c r="B19" s="9">
        <v>2</v>
      </c>
      <c r="C19" s="145">
        <f>D19+E19+F19+G19+H19+I19+K19</f>
        <v>0</v>
      </c>
      <c r="D19" s="12">
        <v>0</v>
      </c>
      <c r="E19" s="12">
        <v>0</v>
      </c>
      <c r="F19" s="12">
        <v>0</v>
      </c>
      <c r="G19" s="12">
        <v>0</v>
      </c>
      <c r="H19" s="12">
        <v>0</v>
      </c>
      <c r="I19" s="140" t="s">
        <v>133</v>
      </c>
      <c r="J19" s="157"/>
      <c r="K19" s="140" t="s">
        <v>133</v>
      </c>
      <c r="L19" s="157"/>
      <c r="M19" s="158"/>
      <c r="N19" s="159"/>
      <c r="O19" s="159"/>
      <c r="P19" s="159"/>
      <c r="Q19" s="159"/>
      <c r="R19" s="159"/>
    </row>
    <row r="20" ht="16.5" customHeight="1" spans="1:18">
      <c r="A20" s="135" t="s">
        <v>112</v>
      </c>
      <c r="B20" s="9">
        <v>3</v>
      </c>
      <c r="C20" s="145">
        <f t="shared" ref="C20:C23" si="2">D20+E20+F20+G20+H20+I20+K20</f>
        <v>0</v>
      </c>
      <c r="D20" s="12">
        <v>0</v>
      </c>
      <c r="E20" s="141">
        <v>0</v>
      </c>
      <c r="F20" s="140" t="s">
        <v>133</v>
      </c>
      <c r="G20" s="140" t="s">
        <v>133</v>
      </c>
      <c r="H20" s="140" t="s">
        <v>133</v>
      </c>
      <c r="I20" s="140" t="s">
        <v>133</v>
      </c>
      <c r="J20" s="157"/>
      <c r="K20" s="140" t="s">
        <v>133</v>
      </c>
      <c r="L20" s="157"/>
      <c r="M20" s="158"/>
      <c r="N20" s="159"/>
      <c r="O20" s="159"/>
      <c r="P20" s="159"/>
      <c r="Q20" s="159"/>
      <c r="R20" s="159"/>
    </row>
    <row r="21" ht="16.5" customHeight="1" spans="1:18">
      <c r="A21" s="135" t="s">
        <v>113</v>
      </c>
      <c r="B21" s="9">
        <v>4</v>
      </c>
      <c r="C21" s="145">
        <f t="shared" si="2"/>
        <v>4</v>
      </c>
      <c r="D21" s="12">
        <v>1</v>
      </c>
      <c r="E21" s="141">
        <v>1</v>
      </c>
      <c r="F21" s="140" t="s">
        <v>134</v>
      </c>
      <c r="G21" s="140" t="s">
        <v>133</v>
      </c>
      <c r="H21" s="140" t="s">
        <v>133</v>
      </c>
      <c r="I21" s="140" t="s">
        <v>133</v>
      </c>
      <c r="J21" s="157"/>
      <c r="K21" s="140" t="s">
        <v>133</v>
      </c>
      <c r="L21" s="157"/>
      <c r="M21" s="158"/>
      <c r="N21" s="159"/>
      <c r="O21" s="159"/>
      <c r="P21" s="159"/>
      <c r="Q21" s="159"/>
      <c r="R21" s="159"/>
    </row>
    <row r="22" ht="16.5" customHeight="1" spans="1:18">
      <c r="A22" s="135" t="s">
        <v>114</v>
      </c>
      <c r="B22" s="9">
        <v>5</v>
      </c>
      <c r="C22" s="145">
        <f t="shared" si="2"/>
        <v>45</v>
      </c>
      <c r="D22" s="12">
        <v>14</v>
      </c>
      <c r="E22" s="141">
        <v>2</v>
      </c>
      <c r="F22" s="140" t="s">
        <v>135</v>
      </c>
      <c r="G22" s="140" t="s">
        <v>136</v>
      </c>
      <c r="H22" s="140" t="s">
        <v>134</v>
      </c>
      <c r="I22" s="140" t="s">
        <v>133</v>
      </c>
      <c r="J22" s="157"/>
      <c r="K22" s="140" t="s">
        <v>134</v>
      </c>
      <c r="L22" s="157"/>
      <c r="M22" s="158"/>
      <c r="N22" s="159"/>
      <c r="O22" s="159"/>
      <c r="P22" s="159"/>
      <c r="Q22" s="159"/>
      <c r="R22" s="159"/>
    </row>
    <row r="23" ht="16.5" customHeight="1" spans="1:18">
      <c r="A23" s="135" t="s">
        <v>115</v>
      </c>
      <c r="B23" s="9">
        <v>6</v>
      </c>
      <c r="C23" s="145">
        <f t="shared" si="2"/>
        <v>8</v>
      </c>
      <c r="D23" s="12">
        <v>0</v>
      </c>
      <c r="E23" s="141">
        <v>1</v>
      </c>
      <c r="F23" s="140" t="s">
        <v>136</v>
      </c>
      <c r="G23" s="140" t="s">
        <v>133</v>
      </c>
      <c r="H23" s="140" t="s">
        <v>133</v>
      </c>
      <c r="I23" s="140" t="s">
        <v>133</v>
      </c>
      <c r="J23" s="157"/>
      <c r="K23" s="140" t="s">
        <v>127</v>
      </c>
      <c r="L23" s="157"/>
      <c r="M23" s="158"/>
      <c r="N23" s="159"/>
      <c r="O23" s="159"/>
      <c r="P23" s="159"/>
      <c r="Q23" s="159"/>
      <c r="R23" s="159"/>
    </row>
    <row r="24" spans="1:9">
      <c r="A24" s="114" t="s">
        <v>137</v>
      </c>
      <c r="B24" s="117"/>
      <c r="C24" s="117"/>
      <c r="D24" s="117"/>
      <c r="E24" s="117"/>
      <c r="F24" s="117"/>
      <c r="G24" s="117"/>
      <c r="H24" s="117"/>
      <c r="I24" s="117"/>
    </row>
    <row r="26" spans="1:11">
      <c r="A26" s="138" t="s">
        <v>138</v>
      </c>
      <c r="B26" s="138"/>
      <c r="C26" s="138"/>
      <c r="D26" s="138"/>
      <c r="E26" s="138"/>
      <c r="F26" s="138"/>
      <c r="G26" s="138"/>
      <c r="H26" s="138"/>
      <c r="I26" s="138"/>
      <c r="J26" s="138"/>
      <c r="K26" s="138"/>
    </row>
    <row r="27" spans="1:17">
      <c r="A27" s="98" t="s">
        <v>44</v>
      </c>
      <c r="B27" s="99" t="s">
        <v>45</v>
      </c>
      <c r="C27" s="146" t="s">
        <v>139</v>
      </c>
      <c r="D27" s="121" t="s">
        <v>68</v>
      </c>
      <c r="F27" s="8" t="s">
        <v>94</v>
      </c>
      <c r="G27" s="8"/>
      <c r="H27" s="8"/>
      <c r="I27" s="8"/>
      <c r="J27" s="8"/>
      <c r="K27" s="8"/>
      <c r="L27" s="8"/>
      <c r="M27" s="8"/>
      <c r="N27" s="8"/>
      <c r="O27" s="8"/>
      <c r="P27" s="8"/>
      <c r="Q27" s="8"/>
    </row>
    <row r="28" ht="17.25" customHeight="1" spans="1:17">
      <c r="A28" s="102"/>
      <c r="B28" s="103"/>
      <c r="C28" s="147"/>
      <c r="D28" s="124"/>
      <c r="F28" s="100" t="s">
        <v>140</v>
      </c>
      <c r="G28" s="148"/>
      <c r="H28" s="100" t="s">
        <v>48</v>
      </c>
      <c r="I28" s="148"/>
      <c r="J28" s="100" t="s">
        <v>49</v>
      </c>
      <c r="K28" s="148"/>
      <c r="L28" s="100" t="s">
        <v>50</v>
      </c>
      <c r="M28" s="148"/>
      <c r="N28" s="100" t="s">
        <v>51</v>
      </c>
      <c r="O28" s="148"/>
      <c r="P28" s="125" t="s">
        <v>95</v>
      </c>
      <c r="Q28" s="43"/>
    </row>
    <row r="29" ht="20.25" customHeight="1" spans="1:17">
      <c r="A29" s="105"/>
      <c r="B29" s="106"/>
      <c r="C29" s="130"/>
      <c r="D29" s="129"/>
      <c r="E29" s="9" t="s">
        <v>141</v>
      </c>
      <c r="F29" s="107"/>
      <c r="G29" s="8" t="s">
        <v>70</v>
      </c>
      <c r="H29" s="107"/>
      <c r="I29" s="8" t="s">
        <v>70</v>
      </c>
      <c r="J29" s="107"/>
      <c r="K29" s="8" t="s">
        <v>70</v>
      </c>
      <c r="L29" s="107"/>
      <c r="M29" s="8" t="s">
        <v>70</v>
      </c>
      <c r="N29" s="107"/>
      <c r="O29" s="8" t="s">
        <v>70</v>
      </c>
      <c r="P29" s="155"/>
      <c r="Q29" s="8" t="s">
        <v>70</v>
      </c>
    </row>
    <row r="30" spans="1:17">
      <c r="A30" s="8" t="s">
        <v>54</v>
      </c>
      <c r="B30" s="9" t="s">
        <v>55</v>
      </c>
      <c r="C30" s="141">
        <v>1</v>
      </c>
      <c r="D30" s="149">
        <v>2</v>
      </c>
      <c r="E30" s="141">
        <v>3</v>
      </c>
      <c r="F30" s="149">
        <v>4</v>
      </c>
      <c r="G30" s="141">
        <v>5</v>
      </c>
      <c r="H30" s="149">
        <v>6</v>
      </c>
      <c r="I30" s="141">
        <v>7</v>
      </c>
      <c r="J30" s="149">
        <v>8</v>
      </c>
      <c r="K30" s="141">
        <v>9</v>
      </c>
      <c r="L30" s="149">
        <v>10</v>
      </c>
      <c r="M30" s="141">
        <v>11</v>
      </c>
      <c r="N30" s="149">
        <v>12</v>
      </c>
      <c r="O30" s="141">
        <v>13</v>
      </c>
      <c r="P30" s="149">
        <v>14</v>
      </c>
      <c r="Q30" s="161">
        <v>15</v>
      </c>
    </row>
    <row r="31" ht="27" customHeight="1" spans="1:17">
      <c r="A31" s="142" t="s">
        <v>142</v>
      </c>
      <c r="B31" s="9">
        <v>1</v>
      </c>
      <c r="C31" s="12">
        <f>C32+C33+C34+C35+C36</f>
        <v>57</v>
      </c>
      <c r="D31" s="150">
        <f>D32+D33+D34+D35+D36</f>
        <v>9273</v>
      </c>
      <c r="E31" s="150">
        <f t="shared" ref="E31:Q31" si="3">E36+E35+E34+E33+E32</f>
        <v>4725</v>
      </c>
      <c r="F31" s="150">
        <f t="shared" si="3"/>
        <v>2115</v>
      </c>
      <c r="G31" s="150">
        <f t="shared" si="3"/>
        <v>1707</v>
      </c>
      <c r="H31" s="150">
        <f t="shared" si="3"/>
        <v>2223</v>
      </c>
      <c r="I31" s="150">
        <f t="shared" si="3"/>
        <v>1697</v>
      </c>
      <c r="J31" s="150">
        <f t="shared" si="3"/>
        <v>1850</v>
      </c>
      <c r="K31" s="150">
        <f t="shared" si="3"/>
        <v>992</v>
      </c>
      <c r="L31" s="150">
        <f t="shared" si="3"/>
        <v>1165</v>
      </c>
      <c r="M31" s="150">
        <f t="shared" si="3"/>
        <v>584</v>
      </c>
      <c r="N31" s="150">
        <f t="shared" si="3"/>
        <v>446</v>
      </c>
      <c r="O31" s="150">
        <f t="shared" si="3"/>
        <v>322</v>
      </c>
      <c r="P31" s="150">
        <f t="shared" si="3"/>
        <v>135</v>
      </c>
      <c r="Q31" s="162">
        <f t="shared" si="3"/>
        <v>36</v>
      </c>
    </row>
    <row r="32" ht="16.5" customHeight="1" spans="1:17">
      <c r="A32" s="135" t="s">
        <v>111</v>
      </c>
      <c r="B32" s="9">
        <v>2</v>
      </c>
      <c r="C32" s="9">
        <v>0</v>
      </c>
      <c r="D32" s="150">
        <v>0</v>
      </c>
      <c r="E32" s="150">
        <v>0</v>
      </c>
      <c r="F32" s="151">
        <v>0</v>
      </c>
      <c r="G32" s="151">
        <v>0</v>
      </c>
      <c r="H32" s="151">
        <v>0</v>
      </c>
      <c r="I32" s="151">
        <v>0</v>
      </c>
      <c r="J32" s="151">
        <v>0</v>
      </c>
      <c r="K32" s="151">
        <v>0</v>
      </c>
      <c r="L32" s="151">
        <v>0</v>
      </c>
      <c r="M32" s="151">
        <v>0</v>
      </c>
      <c r="N32" s="151">
        <v>0</v>
      </c>
      <c r="O32" s="151">
        <v>0</v>
      </c>
      <c r="P32" s="151">
        <v>0</v>
      </c>
      <c r="Q32" s="163">
        <v>0</v>
      </c>
    </row>
    <row r="33" ht="16.5" customHeight="1" spans="1:17">
      <c r="A33" s="135" t="s">
        <v>112</v>
      </c>
      <c r="B33" s="9">
        <v>3</v>
      </c>
      <c r="C33" s="9">
        <v>0</v>
      </c>
      <c r="D33" s="150">
        <v>0</v>
      </c>
      <c r="E33" s="150">
        <v>0</v>
      </c>
      <c r="F33" s="151">
        <v>0</v>
      </c>
      <c r="G33" s="151">
        <v>0</v>
      </c>
      <c r="H33" s="151">
        <v>0</v>
      </c>
      <c r="I33" s="151">
        <v>0</v>
      </c>
      <c r="J33" s="151">
        <v>0</v>
      </c>
      <c r="K33" s="151">
        <v>0</v>
      </c>
      <c r="L33" s="151">
        <v>0</v>
      </c>
      <c r="M33" s="151">
        <v>0</v>
      </c>
      <c r="N33" s="151">
        <v>0</v>
      </c>
      <c r="O33" s="151">
        <v>0</v>
      </c>
      <c r="P33" s="151">
        <v>0</v>
      </c>
      <c r="Q33" s="163">
        <v>0</v>
      </c>
    </row>
    <row r="34" ht="16.5" customHeight="1" spans="1:17">
      <c r="A34" s="135" t="s">
        <v>113</v>
      </c>
      <c r="B34" s="9">
        <v>4</v>
      </c>
      <c r="C34" s="9">
        <v>4</v>
      </c>
      <c r="D34" s="152">
        <v>268</v>
      </c>
      <c r="E34" s="152">
        <v>103</v>
      </c>
      <c r="F34" s="12">
        <v>63</v>
      </c>
      <c r="G34" s="12">
        <v>10</v>
      </c>
      <c r="H34" s="12">
        <v>62</v>
      </c>
      <c r="I34" s="12">
        <v>24</v>
      </c>
      <c r="J34" s="12">
        <v>52</v>
      </c>
      <c r="K34" s="12">
        <v>28</v>
      </c>
      <c r="L34" s="12">
        <v>66</v>
      </c>
      <c r="M34" s="12">
        <v>33</v>
      </c>
      <c r="N34" s="12">
        <v>20</v>
      </c>
      <c r="O34" s="12">
        <v>8</v>
      </c>
      <c r="P34" s="12">
        <v>0</v>
      </c>
      <c r="Q34" s="13">
        <v>0</v>
      </c>
    </row>
    <row r="35" ht="16.5" customHeight="1" spans="1:17">
      <c r="A35" s="135" t="s">
        <v>114</v>
      </c>
      <c r="B35" s="9">
        <v>5</v>
      </c>
      <c r="C35" s="9">
        <v>45</v>
      </c>
      <c r="D35" s="153">
        <v>2828</v>
      </c>
      <c r="E35" s="153">
        <v>1191</v>
      </c>
      <c r="F35" s="153">
        <v>329</v>
      </c>
      <c r="G35" s="153">
        <v>746</v>
      </c>
      <c r="H35" s="153">
        <v>561</v>
      </c>
      <c r="I35" s="153">
        <v>689</v>
      </c>
      <c r="J35" s="153">
        <v>423</v>
      </c>
      <c r="K35" s="153">
        <v>327</v>
      </c>
      <c r="L35" s="153">
        <v>169</v>
      </c>
      <c r="M35" s="153">
        <v>40</v>
      </c>
      <c r="N35" s="153">
        <v>9</v>
      </c>
      <c r="O35" s="153">
        <v>2</v>
      </c>
      <c r="P35" s="153">
        <v>3</v>
      </c>
      <c r="Q35" s="153">
        <v>0</v>
      </c>
    </row>
    <row r="36" ht="16.5" customHeight="1" spans="1:17">
      <c r="A36" s="135" t="s">
        <v>115</v>
      </c>
      <c r="B36" s="8">
        <v>6</v>
      </c>
      <c r="C36" s="8">
        <v>8</v>
      </c>
      <c r="D36" s="154">
        <v>6177</v>
      </c>
      <c r="E36" s="154">
        <v>3431</v>
      </c>
      <c r="F36" s="154">
        <v>1723</v>
      </c>
      <c r="G36" s="154">
        <v>951</v>
      </c>
      <c r="H36" s="154">
        <v>1600</v>
      </c>
      <c r="I36" s="154">
        <v>984</v>
      </c>
      <c r="J36" s="154">
        <v>1375</v>
      </c>
      <c r="K36" s="154">
        <v>637</v>
      </c>
      <c r="L36" s="154">
        <v>930</v>
      </c>
      <c r="M36" s="154">
        <v>511</v>
      </c>
      <c r="N36" s="154">
        <v>417</v>
      </c>
      <c r="O36" s="154">
        <v>312</v>
      </c>
      <c r="P36" s="154">
        <v>132</v>
      </c>
      <c r="Q36" s="164">
        <v>36</v>
      </c>
    </row>
    <row r="37" spans="1:1">
      <c r="A37" s="114" t="s">
        <v>143</v>
      </c>
    </row>
  </sheetData>
  <mergeCells count="42">
    <mergeCell ref="F2:M2"/>
    <mergeCell ref="D15:L15"/>
    <mergeCell ref="I16:J16"/>
    <mergeCell ref="K16:L16"/>
    <mergeCell ref="I17:J17"/>
    <mergeCell ref="K17:L17"/>
    <mergeCell ref="I18:J18"/>
    <mergeCell ref="K18:L18"/>
    <mergeCell ref="I19:J19"/>
    <mergeCell ref="K19:L19"/>
    <mergeCell ref="I20:J20"/>
    <mergeCell ref="K20:L20"/>
    <mergeCell ref="I21:J21"/>
    <mergeCell ref="K21:L21"/>
    <mergeCell ref="I22:J22"/>
    <mergeCell ref="K22:L22"/>
    <mergeCell ref="I23:J23"/>
    <mergeCell ref="K23:L23"/>
    <mergeCell ref="F27:Q27"/>
    <mergeCell ref="A2:A4"/>
    <mergeCell ref="A15:A16"/>
    <mergeCell ref="A27:A29"/>
    <mergeCell ref="B2:B4"/>
    <mergeCell ref="B15:B16"/>
    <mergeCell ref="B27:B29"/>
    <mergeCell ref="C2:C4"/>
    <mergeCell ref="C15:C16"/>
    <mergeCell ref="C27:C29"/>
    <mergeCell ref="D2:D4"/>
    <mergeCell ref="D27:D29"/>
    <mergeCell ref="E3:E4"/>
    <mergeCell ref="F3:F4"/>
    <mergeCell ref="F28:F29"/>
    <mergeCell ref="H3:H4"/>
    <mergeCell ref="H28:H29"/>
    <mergeCell ref="J3:J4"/>
    <mergeCell ref="J28:J29"/>
    <mergeCell ref="L3:L4"/>
    <mergeCell ref="L28:L29"/>
    <mergeCell ref="N28:N29"/>
    <mergeCell ref="P28:P29"/>
    <mergeCell ref="M16:R23"/>
  </mergeCells>
  <pageMargins left="0.7" right="0.7" top="0.75" bottom="0.75" header="0.3" footer="0.3"/>
  <pageSetup paperSize="1"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2"/>
  <sheetViews>
    <sheetView view="pageBreakPreview" zoomScale="115" zoomScaleNormal="100" topLeftCell="A29" workbookViewId="0">
      <selection activeCell="K10" sqref="K10"/>
    </sheetView>
  </sheetViews>
  <sheetFormatPr defaultColWidth="9" defaultRowHeight="12.75"/>
  <cols>
    <col min="1" max="1" width="23.1428571428571" style="94" customWidth="1"/>
    <col min="2" max="2" width="5.85714285714286" style="94" customWidth="1"/>
    <col min="3" max="14" width="10.8571428571429" style="94" customWidth="1"/>
    <col min="15" max="19" width="6.71428571428571" style="94" customWidth="1"/>
    <col min="20" max="16384" width="9.14285714285714" style="94"/>
  </cols>
  <sheetData>
    <row r="1" spans="1:19">
      <c r="A1" s="95"/>
      <c r="B1" s="95"/>
      <c r="C1" s="95"/>
      <c r="D1" s="95"/>
      <c r="E1" s="95"/>
      <c r="F1" s="95"/>
      <c r="G1" s="95"/>
      <c r="H1" s="95"/>
      <c r="I1" s="95"/>
      <c r="J1" s="95"/>
      <c r="K1" s="95"/>
      <c r="L1" s="95"/>
      <c r="M1" s="95"/>
      <c r="N1" s="95"/>
      <c r="O1" s="95"/>
      <c r="P1" s="95"/>
      <c r="Q1" s="95"/>
      <c r="R1" s="95"/>
      <c r="S1" s="95"/>
    </row>
    <row r="2" s="93" customFormat="1" ht="20.25" customHeight="1" spans="1:19">
      <c r="A2" s="96" t="s">
        <v>144</v>
      </c>
      <c r="B2" s="97"/>
      <c r="C2" s="97"/>
      <c r="D2" s="97"/>
      <c r="E2" s="97"/>
      <c r="F2" s="97"/>
      <c r="G2" s="97"/>
      <c r="H2" s="97"/>
      <c r="I2" s="97"/>
      <c r="J2" s="97"/>
      <c r="K2" s="97"/>
      <c r="L2" s="97"/>
      <c r="M2" s="97"/>
      <c r="N2" s="97"/>
      <c r="O2" s="97"/>
      <c r="P2" s="97"/>
      <c r="Q2" s="97"/>
      <c r="R2" s="97"/>
      <c r="S2" s="97"/>
    </row>
    <row r="3" ht="20.25" customHeight="1" spans="1:14">
      <c r="A3" s="98" t="s">
        <v>145</v>
      </c>
      <c r="B3" s="99" t="s">
        <v>45</v>
      </c>
      <c r="C3" s="100" t="s">
        <v>68</v>
      </c>
      <c r="D3" s="101"/>
      <c r="E3" s="8" t="s">
        <v>146</v>
      </c>
      <c r="F3" s="8"/>
      <c r="G3" s="8"/>
      <c r="H3" s="8"/>
      <c r="I3" s="8"/>
      <c r="J3" s="8"/>
      <c r="K3" s="8"/>
      <c r="L3" s="8"/>
      <c r="M3" s="8"/>
      <c r="N3" s="8"/>
    </row>
    <row r="4" s="93" customFormat="1" customHeight="1" spans="1:14">
      <c r="A4" s="102"/>
      <c r="B4" s="103"/>
      <c r="C4" s="104"/>
      <c r="D4" s="8" t="s">
        <v>70</v>
      </c>
      <c r="E4" s="9" t="s">
        <v>147</v>
      </c>
      <c r="F4" s="43"/>
      <c r="G4" s="9" t="s">
        <v>148</v>
      </c>
      <c r="H4" s="43"/>
      <c r="I4" s="9" t="s">
        <v>149</v>
      </c>
      <c r="J4" s="43"/>
      <c r="K4" s="9" t="s">
        <v>150</v>
      </c>
      <c r="L4" s="43"/>
      <c r="M4" s="9" t="s">
        <v>151</v>
      </c>
      <c r="N4" s="43"/>
    </row>
    <row r="5" s="93" customFormat="1" ht="15.75" customHeight="1" spans="1:14">
      <c r="A5" s="105"/>
      <c r="B5" s="106"/>
      <c r="C5" s="107"/>
      <c r="D5" s="8"/>
      <c r="E5" s="8"/>
      <c r="F5" s="8" t="s">
        <v>109</v>
      </c>
      <c r="G5" s="8"/>
      <c r="H5" s="8" t="s">
        <v>109</v>
      </c>
      <c r="I5" s="8"/>
      <c r="J5" s="8" t="s">
        <v>109</v>
      </c>
      <c r="K5" s="8"/>
      <c r="L5" s="8" t="s">
        <v>109</v>
      </c>
      <c r="M5" s="8"/>
      <c r="N5" s="8" t="s">
        <v>109</v>
      </c>
    </row>
    <row r="6" ht="18" customHeight="1" spans="1:14">
      <c r="A6" s="9" t="s">
        <v>54</v>
      </c>
      <c r="B6" s="9" t="s">
        <v>55</v>
      </c>
      <c r="C6" s="9">
        <v>1</v>
      </c>
      <c r="D6" s="9">
        <v>2</v>
      </c>
      <c r="E6" s="9">
        <v>3</v>
      </c>
      <c r="F6" s="9">
        <v>4</v>
      </c>
      <c r="G6" s="9">
        <v>5</v>
      </c>
      <c r="H6" s="9">
        <v>6</v>
      </c>
      <c r="I6" s="9">
        <v>7</v>
      </c>
      <c r="J6" s="9">
        <v>8</v>
      </c>
      <c r="K6" s="9">
        <v>9</v>
      </c>
      <c r="L6" s="9">
        <v>10</v>
      </c>
      <c r="M6" s="9">
        <v>11</v>
      </c>
      <c r="N6" s="8">
        <v>12</v>
      </c>
    </row>
    <row r="7" ht="19.5" customHeight="1" spans="1:14">
      <c r="A7" s="108" t="s">
        <v>152</v>
      </c>
      <c r="B7" s="9">
        <v>1</v>
      </c>
      <c r="C7" s="109">
        <f>C8+C9+C10+C11+C12+C13+C14+C15+C16+C17+C18+C19+C20</f>
        <v>0</v>
      </c>
      <c r="D7" s="109">
        <f>D8+D9+D10+D11+D12+D13+D14+D15+D16+D17+D18+D19+D20</f>
        <v>0</v>
      </c>
      <c r="E7" s="109">
        <f t="shared" ref="E7:N7" si="0">E8+E9+E10+E11+E12+E13+E14+E15+E16+E17+E18+E19+E20</f>
        <v>0</v>
      </c>
      <c r="F7" s="109">
        <f t="shared" si="0"/>
        <v>0</v>
      </c>
      <c r="G7" s="109">
        <f t="shared" si="0"/>
        <v>0</v>
      </c>
      <c r="H7" s="109">
        <f t="shared" si="0"/>
        <v>0</v>
      </c>
      <c r="I7" s="109">
        <f t="shared" si="0"/>
        <v>0</v>
      </c>
      <c r="J7" s="109">
        <f t="shared" si="0"/>
        <v>0</v>
      </c>
      <c r="K7" s="109">
        <f t="shared" si="0"/>
        <v>0</v>
      </c>
      <c r="L7" s="109">
        <f t="shared" si="0"/>
        <v>0</v>
      </c>
      <c r="M7" s="109">
        <f t="shared" si="0"/>
        <v>0</v>
      </c>
      <c r="N7" s="109">
        <f t="shared" si="0"/>
        <v>0</v>
      </c>
    </row>
    <row r="8" ht="19.5" customHeight="1" spans="1:14">
      <c r="A8" s="110" t="s">
        <v>153</v>
      </c>
      <c r="B8" s="9">
        <v>2</v>
      </c>
      <c r="C8" s="109">
        <f t="shared" ref="C8" si="1">E8+G8+I8+K8+M8</f>
        <v>0</v>
      </c>
      <c r="D8" s="109">
        <f t="shared" ref="D8" si="2">F8+H8+J8+L8+N8</f>
        <v>0</v>
      </c>
      <c r="E8" s="111">
        <v>0</v>
      </c>
      <c r="F8" s="112">
        <v>0</v>
      </c>
      <c r="G8" s="111">
        <v>0</v>
      </c>
      <c r="H8" s="112">
        <v>0</v>
      </c>
      <c r="I8" s="111">
        <v>0</v>
      </c>
      <c r="J8" s="112">
        <v>0</v>
      </c>
      <c r="K8" s="111">
        <v>0</v>
      </c>
      <c r="L8" s="111">
        <v>0</v>
      </c>
      <c r="M8" s="111">
        <v>0</v>
      </c>
      <c r="N8" s="111">
        <v>0</v>
      </c>
    </row>
    <row r="9" ht="19.5" customHeight="1" spans="1:19">
      <c r="A9" s="113" t="s">
        <v>154</v>
      </c>
      <c r="B9" s="9">
        <v>3</v>
      </c>
      <c r="C9" s="109">
        <f t="shared" ref="C9:C20" si="3">E9+G9+I9+K9+M9</f>
        <v>0</v>
      </c>
      <c r="D9" s="109">
        <f t="shared" ref="D9:D20" si="4">F9+H9+J9+L9+N9</f>
        <v>0</v>
      </c>
      <c r="E9" s="111">
        <v>0</v>
      </c>
      <c r="F9" s="112">
        <v>0</v>
      </c>
      <c r="G9" s="111">
        <v>0</v>
      </c>
      <c r="H9" s="112">
        <v>0</v>
      </c>
      <c r="I9" s="111">
        <v>0</v>
      </c>
      <c r="J9" s="112">
        <v>0</v>
      </c>
      <c r="K9" s="111">
        <v>0</v>
      </c>
      <c r="L9" s="111">
        <v>0</v>
      </c>
      <c r="M9" s="111">
        <v>0</v>
      </c>
      <c r="N9" s="111">
        <v>0</v>
      </c>
      <c r="S9" s="118"/>
    </row>
    <row r="10" ht="19.5" customHeight="1" spans="1:14">
      <c r="A10" s="113" t="s">
        <v>72</v>
      </c>
      <c r="B10" s="9">
        <v>4</v>
      </c>
      <c r="C10" s="109">
        <f t="shared" si="3"/>
        <v>0</v>
      </c>
      <c r="D10" s="109">
        <f t="shared" si="4"/>
        <v>0</v>
      </c>
      <c r="E10" s="111">
        <v>0</v>
      </c>
      <c r="F10" s="112">
        <v>0</v>
      </c>
      <c r="G10" s="111">
        <v>0</v>
      </c>
      <c r="H10" s="112">
        <v>0</v>
      </c>
      <c r="I10" s="111">
        <v>0</v>
      </c>
      <c r="J10" s="112">
        <v>0</v>
      </c>
      <c r="K10" s="111">
        <v>0</v>
      </c>
      <c r="L10" s="111">
        <v>0</v>
      </c>
      <c r="M10" s="111">
        <v>0</v>
      </c>
      <c r="N10" s="111">
        <v>0</v>
      </c>
    </row>
    <row r="11" ht="19.5" customHeight="1" spans="1:14">
      <c r="A11" s="110" t="s">
        <v>73</v>
      </c>
      <c r="B11" s="9">
        <v>5</v>
      </c>
      <c r="C11" s="109">
        <f t="shared" si="3"/>
        <v>0</v>
      </c>
      <c r="D11" s="109">
        <f t="shared" si="4"/>
        <v>0</v>
      </c>
      <c r="E11" s="111">
        <v>0</v>
      </c>
      <c r="F11" s="112">
        <v>0</v>
      </c>
      <c r="G11" s="111">
        <v>0</v>
      </c>
      <c r="H11" s="112">
        <v>0</v>
      </c>
      <c r="I11" s="111">
        <v>0</v>
      </c>
      <c r="J11" s="112">
        <v>0</v>
      </c>
      <c r="K11" s="111">
        <v>0</v>
      </c>
      <c r="L11" s="111">
        <v>0</v>
      </c>
      <c r="M11" s="111">
        <v>0</v>
      </c>
      <c r="N11" s="111">
        <v>0</v>
      </c>
    </row>
    <row r="12" ht="19.5" customHeight="1" spans="1:14">
      <c r="A12" s="110" t="s">
        <v>155</v>
      </c>
      <c r="B12" s="9">
        <v>6</v>
      </c>
      <c r="C12" s="109">
        <f t="shared" si="3"/>
        <v>0</v>
      </c>
      <c r="D12" s="109">
        <f t="shared" si="4"/>
        <v>0</v>
      </c>
      <c r="E12" s="111">
        <v>0</v>
      </c>
      <c r="F12" s="112">
        <v>0</v>
      </c>
      <c r="G12" s="111">
        <v>0</v>
      </c>
      <c r="H12" s="112">
        <v>0</v>
      </c>
      <c r="I12" s="111">
        <v>0</v>
      </c>
      <c r="J12" s="112">
        <v>0</v>
      </c>
      <c r="K12" s="111">
        <v>0</v>
      </c>
      <c r="L12" s="111">
        <v>0</v>
      </c>
      <c r="M12" s="111">
        <v>0</v>
      </c>
      <c r="N12" s="111">
        <v>0</v>
      </c>
    </row>
    <row r="13" ht="19.5" customHeight="1" spans="1:14">
      <c r="A13" s="110" t="s">
        <v>156</v>
      </c>
      <c r="B13" s="9">
        <v>7</v>
      </c>
      <c r="C13" s="109">
        <f t="shared" si="3"/>
        <v>0</v>
      </c>
      <c r="D13" s="109">
        <f t="shared" si="4"/>
        <v>0</v>
      </c>
      <c r="E13" s="111">
        <v>0</v>
      </c>
      <c r="F13" s="112">
        <v>0</v>
      </c>
      <c r="G13" s="111">
        <v>0</v>
      </c>
      <c r="H13" s="112">
        <v>0</v>
      </c>
      <c r="I13" s="111">
        <v>0</v>
      </c>
      <c r="J13" s="112">
        <v>0</v>
      </c>
      <c r="K13" s="111">
        <v>0</v>
      </c>
      <c r="L13" s="111">
        <v>0</v>
      </c>
      <c r="M13" s="111">
        <v>0</v>
      </c>
      <c r="N13" s="111">
        <v>0</v>
      </c>
    </row>
    <row r="14" ht="19.5" customHeight="1" spans="1:14">
      <c r="A14" s="110" t="s">
        <v>157</v>
      </c>
      <c r="B14" s="9">
        <v>8</v>
      </c>
      <c r="C14" s="109">
        <f t="shared" si="3"/>
        <v>0</v>
      </c>
      <c r="D14" s="109">
        <f t="shared" si="4"/>
        <v>0</v>
      </c>
      <c r="E14" s="111">
        <v>0</v>
      </c>
      <c r="F14" s="112">
        <v>0</v>
      </c>
      <c r="G14" s="111">
        <v>0</v>
      </c>
      <c r="H14" s="112">
        <v>0</v>
      </c>
      <c r="I14" s="111">
        <v>0</v>
      </c>
      <c r="J14" s="112">
        <v>0</v>
      </c>
      <c r="K14" s="111">
        <v>0</v>
      </c>
      <c r="L14" s="111">
        <v>0</v>
      </c>
      <c r="M14" s="111">
        <v>0</v>
      </c>
      <c r="N14" s="111">
        <v>0</v>
      </c>
    </row>
    <row r="15" ht="19.5" customHeight="1" spans="1:14">
      <c r="A15" s="110" t="s">
        <v>158</v>
      </c>
      <c r="B15" s="9">
        <v>9</v>
      </c>
      <c r="C15" s="109">
        <f t="shared" si="3"/>
        <v>0</v>
      </c>
      <c r="D15" s="109">
        <f t="shared" si="4"/>
        <v>0</v>
      </c>
      <c r="E15" s="111">
        <v>0</v>
      </c>
      <c r="F15" s="112">
        <v>0</v>
      </c>
      <c r="G15" s="111">
        <v>0</v>
      </c>
      <c r="H15" s="112">
        <v>0</v>
      </c>
      <c r="I15" s="111">
        <v>0</v>
      </c>
      <c r="J15" s="112">
        <v>0</v>
      </c>
      <c r="K15" s="111">
        <v>0</v>
      </c>
      <c r="L15" s="111">
        <v>0</v>
      </c>
      <c r="M15" s="111">
        <v>0</v>
      </c>
      <c r="N15" s="111">
        <v>0</v>
      </c>
    </row>
    <row r="16" ht="19.5" customHeight="1" spans="1:14">
      <c r="A16" s="110" t="s">
        <v>159</v>
      </c>
      <c r="B16" s="9">
        <v>10</v>
      </c>
      <c r="C16" s="109">
        <f t="shared" si="3"/>
        <v>0</v>
      </c>
      <c r="D16" s="109">
        <f t="shared" si="4"/>
        <v>0</v>
      </c>
      <c r="E16" s="111">
        <v>0</v>
      </c>
      <c r="F16" s="112">
        <v>0</v>
      </c>
      <c r="G16" s="111">
        <v>0</v>
      </c>
      <c r="H16" s="112">
        <v>0</v>
      </c>
      <c r="I16" s="111">
        <v>0</v>
      </c>
      <c r="J16" s="112">
        <v>0</v>
      </c>
      <c r="K16" s="111">
        <v>0</v>
      </c>
      <c r="L16" s="111">
        <v>0</v>
      </c>
      <c r="M16" s="111">
        <v>0</v>
      </c>
      <c r="N16" s="111">
        <v>0</v>
      </c>
    </row>
    <row r="17" ht="19.5" customHeight="1" spans="1:14">
      <c r="A17" s="110" t="s">
        <v>160</v>
      </c>
      <c r="B17" s="9">
        <v>11</v>
      </c>
      <c r="C17" s="109">
        <f t="shared" si="3"/>
        <v>0</v>
      </c>
      <c r="D17" s="109">
        <f t="shared" si="4"/>
        <v>0</v>
      </c>
      <c r="E17" s="111">
        <v>0</v>
      </c>
      <c r="F17" s="112">
        <v>0</v>
      </c>
      <c r="G17" s="111">
        <v>0</v>
      </c>
      <c r="H17" s="112">
        <v>0</v>
      </c>
      <c r="I17" s="111">
        <v>0</v>
      </c>
      <c r="J17" s="112">
        <v>0</v>
      </c>
      <c r="K17" s="111">
        <v>0</v>
      </c>
      <c r="L17" s="111">
        <v>0</v>
      </c>
      <c r="M17" s="111">
        <v>0</v>
      </c>
      <c r="N17" s="111">
        <v>0</v>
      </c>
    </row>
    <row r="18" ht="19.5" customHeight="1" spans="1:14">
      <c r="A18" s="110" t="s">
        <v>161</v>
      </c>
      <c r="B18" s="9">
        <v>12</v>
      </c>
      <c r="C18" s="109">
        <f t="shared" si="3"/>
        <v>0</v>
      </c>
      <c r="D18" s="109">
        <f t="shared" si="4"/>
        <v>0</v>
      </c>
      <c r="E18" s="111">
        <v>0</v>
      </c>
      <c r="F18" s="112">
        <v>0</v>
      </c>
      <c r="G18" s="111">
        <v>0</v>
      </c>
      <c r="H18" s="112">
        <v>0</v>
      </c>
      <c r="I18" s="111">
        <v>0</v>
      </c>
      <c r="J18" s="112">
        <v>0</v>
      </c>
      <c r="K18" s="111">
        <v>0</v>
      </c>
      <c r="L18" s="111">
        <v>0</v>
      </c>
      <c r="M18" s="111">
        <v>0</v>
      </c>
      <c r="N18" s="111">
        <v>0</v>
      </c>
    </row>
    <row r="19" ht="19.5" customHeight="1" spans="1:14">
      <c r="A19" s="110" t="s">
        <v>162</v>
      </c>
      <c r="B19" s="9">
        <v>13</v>
      </c>
      <c r="C19" s="109">
        <f t="shared" si="3"/>
        <v>0</v>
      </c>
      <c r="D19" s="109">
        <f t="shared" si="4"/>
        <v>0</v>
      </c>
      <c r="E19" s="111">
        <v>0</v>
      </c>
      <c r="F19" s="112">
        <v>0</v>
      </c>
      <c r="G19" s="111">
        <v>0</v>
      </c>
      <c r="H19" s="112">
        <v>0</v>
      </c>
      <c r="I19" s="111">
        <v>0</v>
      </c>
      <c r="J19" s="112">
        <v>0</v>
      </c>
      <c r="K19" s="111">
        <v>0</v>
      </c>
      <c r="L19" s="111">
        <v>0</v>
      </c>
      <c r="M19" s="111">
        <v>0</v>
      </c>
      <c r="N19" s="111">
        <v>0</v>
      </c>
    </row>
    <row r="20" ht="19.5" customHeight="1" spans="1:14">
      <c r="A20" s="110" t="s">
        <v>163</v>
      </c>
      <c r="B20" s="9">
        <v>14</v>
      </c>
      <c r="C20" s="109">
        <f t="shared" si="3"/>
        <v>0</v>
      </c>
      <c r="D20" s="109">
        <f t="shared" si="4"/>
        <v>0</v>
      </c>
      <c r="E20" s="111">
        <v>0</v>
      </c>
      <c r="F20" s="112">
        <v>0</v>
      </c>
      <c r="G20" s="111">
        <v>0</v>
      </c>
      <c r="H20" s="112">
        <v>0</v>
      </c>
      <c r="I20" s="111">
        <v>0</v>
      </c>
      <c r="J20" s="112">
        <v>0</v>
      </c>
      <c r="K20" s="111">
        <v>0</v>
      </c>
      <c r="L20" s="111">
        <v>0</v>
      </c>
      <c r="M20" s="111">
        <v>0</v>
      </c>
      <c r="N20" s="111">
        <v>0</v>
      </c>
    </row>
    <row r="21" ht="19.5" customHeight="1" spans="1:14">
      <c r="A21" s="114" t="s">
        <v>164</v>
      </c>
      <c r="B21" s="115"/>
      <c r="C21" s="115"/>
      <c r="D21" s="115"/>
      <c r="E21" s="115"/>
      <c r="F21" s="115"/>
      <c r="G21" s="115" t="s">
        <v>165</v>
      </c>
      <c r="H21" s="115"/>
      <c r="I21" s="115"/>
      <c r="J21" s="115"/>
      <c r="K21" s="115"/>
      <c r="L21" s="115"/>
      <c r="M21" s="115"/>
      <c r="N21" s="117"/>
    </row>
    <row r="22" spans="1:14">
      <c r="A22" s="116"/>
      <c r="B22" s="116"/>
      <c r="C22" s="116"/>
      <c r="D22" s="116"/>
      <c r="E22" s="116"/>
      <c r="F22" s="116"/>
      <c r="G22" s="116"/>
      <c r="H22" s="116"/>
      <c r="I22" s="116"/>
      <c r="J22" s="116"/>
      <c r="K22" s="116"/>
      <c r="L22" s="116"/>
      <c r="M22" s="116"/>
      <c r="N22" s="116"/>
    </row>
  </sheetData>
  <mergeCells count="10">
    <mergeCell ref="E3:N3"/>
    <mergeCell ref="A3:A5"/>
    <mergeCell ref="B3:B5"/>
    <mergeCell ref="C3:C5"/>
    <mergeCell ref="D4:D5"/>
    <mergeCell ref="E4:E5"/>
    <mergeCell ref="G4:G5"/>
    <mergeCell ref="I4:I5"/>
    <mergeCell ref="K4:K5"/>
    <mergeCell ref="M4:M5"/>
  </mergeCells>
  <printOptions horizontalCentered="1"/>
  <pageMargins left="0.708661417322835" right="0.16" top="0.748031496062992" bottom="0.748031496062992" header="0.31496062992126" footer="0.31496062992126"/>
  <pageSetup paperSize="9" scale="8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2"/>
  <sheetViews>
    <sheetView view="pageBreakPreview" zoomScale="115" zoomScaleNormal="100" workbookViewId="0">
      <selection activeCell="J13" sqref="J13"/>
    </sheetView>
  </sheetViews>
  <sheetFormatPr defaultColWidth="9" defaultRowHeight="14.25"/>
  <cols>
    <col min="1" max="1" width="28.2857142857143" style="60" customWidth="1"/>
    <col min="2" max="2" width="3.85714285714286" style="60" customWidth="1"/>
    <col min="3" max="19" width="6.28571428571429" style="60" customWidth="1"/>
    <col min="20" max="16384" width="9.14285714285714" style="60"/>
  </cols>
  <sheetData>
    <row r="1" ht="15" spans="1:16">
      <c r="A1" s="61" t="s">
        <v>166</v>
      </c>
      <c r="B1" s="62"/>
      <c r="C1" s="62"/>
      <c r="D1" s="62"/>
      <c r="E1" s="62"/>
      <c r="F1" s="62"/>
      <c r="G1" s="62"/>
      <c r="H1" s="62"/>
      <c r="I1" s="62"/>
      <c r="J1" s="62"/>
      <c r="K1" s="62"/>
      <c r="L1" s="62"/>
      <c r="M1" s="62"/>
      <c r="N1" s="62"/>
      <c r="O1" s="62"/>
      <c r="P1" s="62"/>
    </row>
    <row r="2" s="59" customFormat="1" ht="15" spans="1:16">
      <c r="A2" s="61"/>
      <c r="B2" s="62"/>
      <c r="C2" s="62"/>
      <c r="D2" s="62"/>
      <c r="E2" s="62"/>
      <c r="F2" s="62"/>
      <c r="G2" s="62"/>
      <c r="H2" s="62"/>
      <c r="I2" s="62"/>
      <c r="J2" s="62"/>
      <c r="K2" s="62"/>
      <c r="L2" s="62"/>
      <c r="M2" s="62"/>
      <c r="N2" s="62"/>
      <c r="O2" s="62"/>
      <c r="P2" s="62"/>
    </row>
    <row r="3" ht="19.5" customHeight="1" spans="1:19">
      <c r="A3" s="63" t="s">
        <v>44</v>
      </c>
      <c r="B3" s="64" t="s">
        <v>45</v>
      </c>
      <c r="C3" s="65" t="s">
        <v>68</v>
      </c>
      <c r="D3" s="33" t="s">
        <v>94</v>
      </c>
      <c r="E3" s="66"/>
      <c r="F3" s="66"/>
      <c r="G3" s="66"/>
      <c r="H3" s="66"/>
      <c r="I3" s="66"/>
      <c r="J3" s="66"/>
      <c r="K3" s="66"/>
      <c r="L3" s="66"/>
      <c r="M3" s="66"/>
      <c r="N3" s="66"/>
      <c r="O3" s="66"/>
      <c r="P3" s="66"/>
      <c r="Q3" s="66"/>
      <c r="R3" s="66"/>
      <c r="S3" s="91"/>
    </row>
    <row r="4" ht="19.5" customHeight="1" spans="1:19">
      <c r="A4" s="67"/>
      <c r="B4" s="68"/>
      <c r="C4" s="69"/>
      <c r="D4" s="277" t="s">
        <v>167</v>
      </c>
      <c r="E4" s="71">
        <v>5</v>
      </c>
      <c r="F4" s="278" t="s">
        <v>168</v>
      </c>
      <c r="G4" s="278" t="s">
        <v>169</v>
      </c>
      <c r="H4" s="279" t="s">
        <v>170</v>
      </c>
      <c r="I4" s="73" t="s">
        <v>171</v>
      </c>
      <c r="J4" s="71" t="s">
        <v>172</v>
      </c>
      <c r="K4" s="73" t="s">
        <v>155</v>
      </c>
      <c r="L4" s="73" t="s">
        <v>156</v>
      </c>
      <c r="M4" s="73" t="s">
        <v>157</v>
      </c>
      <c r="N4" s="73" t="s">
        <v>158</v>
      </c>
      <c r="O4" s="73" t="s">
        <v>159</v>
      </c>
      <c r="P4" s="73" t="s">
        <v>160</v>
      </c>
      <c r="Q4" s="73" t="s">
        <v>161</v>
      </c>
      <c r="R4" s="73" t="s">
        <v>162</v>
      </c>
      <c r="S4" s="92" t="s">
        <v>163</v>
      </c>
    </row>
    <row r="5" spans="1:19">
      <c r="A5" s="53" t="s">
        <v>54</v>
      </c>
      <c r="B5" s="33" t="s">
        <v>55</v>
      </c>
      <c r="C5" s="33">
        <v>1</v>
      </c>
      <c r="D5" s="33">
        <v>2</v>
      </c>
      <c r="E5" s="33">
        <v>3</v>
      </c>
      <c r="F5" s="33">
        <v>4</v>
      </c>
      <c r="G5" s="33">
        <v>5</v>
      </c>
      <c r="H5" s="33">
        <v>6</v>
      </c>
      <c r="I5" s="33">
        <v>7</v>
      </c>
      <c r="J5" s="33">
        <v>8</v>
      </c>
      <c r="K5" s="33">
        <v>9</v>
      </c>
      <c r="L5" s="33">
        <v>10</v>
      </c>
      <c r="M5" s="33">
        <v>11</v>
      </c>
      <c r="N5" s="33">
        <v>12</v>
      </c>
      <c r="O5" s="33">
        <v>13</v>
      </c>
      <c r="P5" s="33">
        <v>14</v>
      </c>
      <c r="Q5" s="33">
        <v>15</v>
      </c>
      <c r="R5" s="33">
        <v>16</v>
      </c>
      <c r="S5" s="53">
        <v>17</v>
      </c>
    </row>
    <row r="6" ht="28.5" customHeight="1" spans="1:19">
      <c r="A6" s="74" t="s">
        <v>173</v>
      </c>
      <c r="B6" s="33">
        <v>1</v>
      </c>
      <c r="C6" s="75">
        <f>C7+C8+C9+C10+C11+C12</f>
        <v>0</v>
      </c>
      <c r="D6" s="75">
        <f t="shared" ref="D6:I6" si="0">D7+D8+D9+D10+D11+D12</f>
        <v>0</v>
      </c>
      <c r="E6" s="75">
        <f t="shared" si="0"/>
        <v>0</v>
      </c>
      <c r="F6" s="75">
        <f t="shared" si="0"/>
        <v>0</v>
      </c>
      <c r="G6" s="75">
        <f t="shared" si="0"/>
        <v>0</v>
      </c>
      <c r="H6" s="75">
        <f t="shared" si="0"/>
        <v>0</v>
      </c>
      <c r="I6" s="75">
        <f t="shared" si="0"/>
        <v>0</v>
      </c>
      <c r="J6" s="75">
        <v>14</v>
      </c>
      <c r="K6" s="75">
        <v>9</v>
      </c>
      <c r="L6" s="75">
        <v>19</v>
      </c>
      <c r="M6" s="75">
        <v>14</v>
      </c>
      <c r="N6" s="75">
        <v>8</v>
      </c>
      <c r="O6" s="75">
        <v>7</v>
      </c>
      <c r="P6" s="75">
        <v>4</v>
      </c>
      <c r="Q6" s="75">
        <v>3</v>
      </c>
      <c r="R6" s="75">
        <v>0</v>
      </c>
      <c r="S6" s="75">
        <v>0</v>
      </c>
    </row>
    <row r="7" ht="19.5" customHeight="1" spans="1:19">
      <c r="A7" s="76" t="s">
        <v>174</v>
      </c>
      <c r="B7" s="33">
        <v>2</v>
      </c>
      <c r="C7" s="77">
        <f t="shared" ref="C7:C12" si="1">SUM(D7:S7)</f>
        <v>0</v>
      </c>
      <c r="D7" s="78">
        <v>0</v>
      </c>
      <c r="E7" s="78">
        <v>0</v>
      </c>
      <c r="F7" s="78">
        <v>0</v>
      </c>
      <c r="G7" s="78">
        <v>0</v>
      </c>
      <c r="H7" s="78">
        <v>0</v>
      </c>
      <c r="I7" s="78">
        <v>0</v>
      </c>
      <c r="J7" s="86">
        <v>0</v>
      </c>
      <c r="K7" s="86">
        <v>0</v>
      </c>
      <c r="L7" s="86">
        <v>0</v>
      </c>
      <c r="M7" s="86">
        <v>0</v>
      </c>
      <c r="N7" s="86">
        <v>0</v>
      </c>
      <c r="O7" s="86">
        <v>0</v>
      </c>
      <c r="P7" s="86">
        <v>0</v>
      </c>
      <c r="Q7" s="86">
        <v>0</v>
      </c>
      <c r="R7" s="86">
        <v>0</v>
      </c>
      <c r="S7" s="86">
        <v>0</v>
      </c>
    </row>
    <row r="8" ht="19.5" customHeight="1" spans="1:19">
      <c r="A8" s="76" t="s">
        <v>175</v>
      </c>
      <c r="B8" s="33">
        <v>3</v>
      </c>
      <c r="C8" s="77">
        <f t="shared" si="1"/>
        <v>0</v>
      </c>
      <c r="D8" s="78">
        <v>0</v>
      </c>
      <c r="E8" s="78">
        <v>0</v>
      </c>
      <c r="F8" s="78">
        <v>0</v>
      </c>
      <c r="G8" s="78">
        <v>0</v>
      </c>
      <c r="H8" s="78">
        <v>0</v>
      </c>
      <c r="I8" s="78">
        <v>0</v>
      </c>
      <c r="J8" s="86">
        <v>0</v>
      </c>
      <c r="K8" s="86">
        <v>0</v>
      </c>
      <c r="L8" s="86">
        <v>0</v>
      </c>
      <c r="M8" s="86">
        <v>0</v>
      </c>
      <c r="N8" s="86">
        <v>0</v>
      </c>
      <c r="O8" s="86">
        <v>0</v>
      </c>
      <c r="P8" s="86">
        <v>0</v>
      </c>
      <c r="Q8" s="86">
        <v>0</v>
      </c>
      <c r="R8" s="86">
        <v>0</v>
      </c>
      <c r="S8" s="86">
        <v>0</v>
      </c>
    </row>
    <row r="9" ht="19.5" customHeight="1" spans="1:19">
      <c r="A9" s="76" t="s">
        <v>176</v>
      </c>
      <c r="B9" s="33">
        <v>4</v>
      </c>
      <c r="C9" s="77">
        <f t="shared" si="1"/>
        <v>0</v>
      </c>
      <c r="D9" s="78">
        <v>0</v>
      </c>
      <c r="E9" s="78">
        <v>0</v>
      </c>
      <c r="F9" s="78">
        <v>0</v>
      </c>
      <c r="G9" s="78">
        <v>0</v>
      </c>
      <c r="H9" s="78">
        <v>0</v>
      </c>
      <c r="I9" s="78">
        <v>0</v>
      </c>
      <c r="J9" s="86">
        <v>0</v>
      </c>
      <c r="K9" s="86">
        <v>0</v>
      </c>
      <c r="L9" s="86">
        <v>0</v>
      </c>
      <c r="M9" s="86">
        <v>0</v>
      </c>
      <c r="N9" s="86">
        <v>0</v>
      </c>
      <c r="O9" s="86">
        <v>0</v>
      </c>
      <c r="P9" s="86">
        <v>0</v>
      </c>
      <c r="Q9" s="86">
        <v>0</v>
      </c>
      <c r="R9" s="86">
        <v>0</v>
      </c>
      <c r="S9" s="86">
        <v>0</v>
      </c>
    </row>
    <row r="10" ht="19.5" customHeight="1" spans="1:19">
      <c r="A10" s="76" t="s">
        <v>177</v>
      </c>
      <c r="B10" s="33">
        <v>5</v>
      </c>
      <c r="C10" s="77">
        <f t="shared" si="1"/>
        <v>0</v>
      </c>
      <c r="D10" s="78">
        <v>0</v>
      </c>
      <c r="E10" s="78">
        <v>0</v>
      </c>
      <c r="F10" s="78">
        <v>0</v>
      </c>
      <c r="G10" s="78">
        <v>0</v>
      </c>
      <c r="H10" s="78">
        <v>0</v>
      </c>
      <c r="I10" s="78">
        <v>0</v>
      </c>
      <c r="J10" s="86">
        <v>0</v>
      </c>
      <c r="K10" s="86">
        <v>0</v>
      </c>
      <c r="L10" s="86">
        <v>0</v>
      </c>
      <c r="M10" s="86">
        <v>0</v>
      </c>
      <c r="N10" s="86">
        <v>0</v>
      </c>
      <c r="O10" s="86">
        <v>0</v>
      </c>
      <c r="P10" s="86">
        <v>0</v>
      </c>
      <c r="Q10" s="86">
        <v>0</v>
      </c>
      <c r="R10" s="86">
        <v>0</v>
      </c>
      <c r="S10" s="86">
        <v>0</v>
      </c>
    </row>
    <row r="11" ht="19.5" customHeight="1" spans="1:19">
      <c r="A11" s="76" t="s">
        <v>178</v>
      </c>
      <c r="B11" s="33">
        <v>6</v>
      </c>
      <c r="C11" s="77">
        <f t="shared" si="1"/>
        <v>0</v>
      </c>
      <c r="D11" s="78">
        <v>0</v>
      </c>
      <c r="E11" s="78">
        <v>0</v>
      </c>
      <c r="F11" s="78">
        <v>0</v>
      </c>
      <c r="G11" s="78">
        <v>0</v>
      </c>
      <c r="H11" s="78">
        <v>0</v>
      </c>
      <c r="I11" s="78">
        <v>0</v>
      </c>
      <c r="J11" s="86">
        <v>0</v>
      </c>
      <c r="K11" s="86">
        <v>0</v>
      </c>
      <c r="L11" s="86">
        <v>0</v>
      </c>
      <c r="M11" s="86">
        <v>0</v>
      </c>
      <c r="N11" s="86">
        <v>0</v>
      </c>
      <c r="O11" s="86">
        <v>0</v>
      </c>
      <c r="P11" s="86">
        <v>0</v>
      </c>
      <c r="Q11" s="86">
        <v>0</v>
      </c>
      <c r="R11" s="86">
        <v>0</v>
      </c>
      <c r="S11" s="86">
        <v>0</v>
      </c>
    </row>
    <row r="12" ht="19.5" customHeight="1" spans="1:19">
      <c r="A12" s="76" t="s">
        <v>179</v>
      </c>
      <c r="B12" s="33">
        <v>7</v>
      </c>
      <c r="C12" s="77">
        <f t="shared" si="1"/>
        <v>0</v>
      </c>
      <c r="D12" s="78">
        <v>0</v>
      </c>
      <c r="E12" s="78">
        <v>0</v>
      </c>
      <c r="F12" s="78">
        <v>0</v>
      </c>
      <c r="G12" s="78">
        <v>0</v>
      </c>
      <c r="H12" s="78">
        <v>0</v>
      </c>
      <c r="I12" s="78">
        <v>0</v>
      </c>
      <c r="J12" s="86">
        <v>0</v>
      </c>
      <c r="K12" s="86">
        <v>0</v>
      </c>
      <c r="L12" s="86">
        <v>0</v>
      </c>
      <c r="M12" s="86">
        <v>0</v>
      </c>
      <c r="N12" s="86">
        <v>0</v>
      </c>
      <c r="O12" s="86">
        <v>0</v>
      </c>
      <c r="P12" s="86">
        <v>0</v>
      </c>
      <c r="Q12" s="86">
        <v>0</v>
      </c>
      <c r="R12" s="86">
        <v>0</v>
      </c>
      <c r="S12" s="86">
        <v>0</v>
      </c>
    </row>
    <row r="13" ht="26.25" customHeight="1" spans="1:19">
      <c r="A13" s="79" t="s">
        <v>180</v>
      </c>
      <c r="B13" s="33">
        <v>8</v>
      </c>
      <c r="C13" s="80">
        <f>D13+E13+F13+G13+H13+I13+J13+K13+L13+M13+N13+O13+P13+Q13+R13+S13</f>
        <v>0</v>
      </c>
      <c r="D13" s="80">
        <f t="shared" ref="D13:I13" si="2">SUM(D14:D19)</f>
        <v>0</v>
      </c>
      <c r="E13" s="80">
        <f t="shared" si="2"/>
        <v>0</v>
      </c>
      <c r="F13" s="80">
        <f t="shared" si="2"/>
        <v>0</v>
      </c>
      <c r="G13" s="80">
        <f t="shared" si="2"/>
        <v>0</v>
      </c>
      <c r="H13" s="80">
        <f t="shared" si="2"/>
        <v>0</v>
      </c>
      <c r="I13" s="80">
        <f t="shared" si="2"/>
        <v>0</v>
      </c>
      <c r="J13" s="80">
        <f>J14+J15+J16+J17+J18+J19</f>
        <v>0</v>
      </c>
      <c r="K13" s="80">
        <f t="shared" ref="K13:S13" si="3">K14+K15+K16+K17+K18+K19</f>
        <v>0</v>
      </c>
      <c r="L13" s="80">
        <f t="shared" si="3"/>
        <v>0</v>
      </c>
      <c r="M13" s="80">
        <f t="shared" si="3"/>
        <v>0</v>
      </c>
      <c r="N13" s="80">
        <f t="shared" si="3"/>
        <v>0</v>
      </c>
      <c r="O13" s="80">
        <f t="shared" si="3"/>
        <v>0</v>
      </c>
      <c r="P13" s="80">
        <f t="shared" si="3"/>
        <v>0</v>
      </c>
      <c r="Q13" s="80">
        <f t="shared" si="3"/>
        <v>0</v>
      </c>
      <c r="R13" s="80">
        <f t="shared" si="3"/>
        <v>0</v>
      </c>
      <c r="S13" s="80">
        <f t="shared" si="3"/>
        <v>0</v>
      </c>
    </row>
    <row r="14" ht="19.5" customHeight="1" spans="1:19">
      <c r="A14" s="81" t="s">
        <v>174</v>
      </c>
      <c r="B14" s="33">
        <v>9</v>
      </c>
      <c r="C14" s="80">
        <f t="shared" ref="C14:C19" si="4">D14+E14+F14+G14+H14+I14+J14+K14+L14+M14+N14+O14+P14+Q14+R14+S14</f>
        <v>0</v>
      </c>
      <c r="D14" s="78">
        <v>0</v>
      </c>
      <c r="E14" s="78">
        <v>0</v>
      </c>
      <c r="F14" s="78">
        <v>0</v>
      </c>
      <c r="G14" s="78">
        <v>0</v>
      </c>
      <c r="H14" s="78">
        <v>0</v>
      </c>
      <c r="I14" s="78">
        <v>0</v>
      </c>
      <c r="J14" s="86">
        <v>0</v>
      </c>
      <c r="K14" s="78">
        <v>0</v>
      </c>
      <c r="L14" s="78">
        <v>0</v>
      </c>
      <c r="M14" s="78">
        <v>0</v>
      </c>
      <c r="N14" s="78">
        <v>0</v>
      </c>
      <c r="O14" s="78">
        <v>0</v>
      </c>
      <c r="P14" s="87">
        <v>0</v>
      </c>
      <c r="Q14" s="86">
        <v>0</v>
      </c>
      <c r="R14" s="86">
        <v>0</v>
      </c>
      <c r="S14" s="86">
        <v>0</v>
      </c>
    </row>
    <row r="15" ht="19.5" customHeight="1" spans="1:19">
      <c r="A15" s="81" t="s">
        <v>175</v>
      </c>
      <c r="B15" s="33">
        <v>10</v>
      </c>
      <c r="C15" s="80">
        <f t="shared" si="4"/>
        <v>0</v>
      </c>
      <c r="D15" s="78">
        <v>0</v>
      </c>
      <c r="E15" s="78">
        <v>0</v>
      </c>
      <c r="F15" s="78">
        <v>0</v>
      </c>
      <c r="G15" s="78">
        <v>0</v>
      </c>
      <c r="H15" s="78">
        <v>0</v>
      </c>
      <c r="I15" s="78">
        <v>0</v>
      </c>
      <c r="J15" s="86">
        <v>0</v>
      </c>
      <c r="K15" s="78">
        <v>0</v>
      </c>
      <c r="L15" s="78">
        <v>0</v>
      </c>
      <c r="M15" s="78">
        <v>0</v>
      </c>
      <c r="N15" s="78">
        <v>0</v>
      </c>
      <c r="O15" s="78">
        <v>0</v>
      </c>
      <c r="P15" s="87">
        <v>0</v>
      </c>
      <c r="Q15" s="86">
        <v>0</v>
      </c>
      <c r="R15" s="86">
        <v>0</v>
      </c>
      <c r="S15" s="86">
        <v>0</v>
      </c>
    </row>
    <row r="16" ht="19.5" customHeight="1" spans="1:19">
      <c r="A16" s="81" t="s">
        <v>176</v>
      </c>
      <c r="B16" s="33">
        <v>11</v>
      </c>
      <c r="C16" s="80">
        <f t="shared" si="4"/>
        <v>0</v>
      </c>
      <c r="D16" s="78">
        <v>0</v>
      </c>
      <c r="E16" s="78">
        <v>0</v>
      </c>
      <c r="F16" s="78">
        <v>0</v>
      </c>
      <c r="G16" s="78">
        <v>0</v>
      </c>
      <c r="H16" s="78">
        <v>0</v>
      </c>
      <c r="I16" s="88">
        <v>0</v>
      </c>
      <c r="J16" s="86">
        <v>0</v>
      </c>
      <c r="K16" s="78">
        <v>0</v>
      </c>
      <c r="L16" s="78">
        <v>0</v>
      </c>
      <c r="M16" s="78">
        <v>0</v>
      </c>
      <c r="N16" s="78">
        <v>0</v>
      </c>
      <c r="O16" s="78">
        <v>0</v>
      </c>
      <c r="P16" s="87">
        <v>0</v>
      </c>
      <c r="Q16" s="86">
        <v>0</v>
      </c>
      <c r="R16" s="86">
        <v>0</v>
      </c>
      <c r="S16" s="86">
        <v>0</v>
      </c>
    </row>
    <row r="17" ht="19.5" customHeight="1" spans="1:19">
      <c r="A17" s="81" t="s">
        <v>177</v>
      </c>
      <c r="B17" s="33">
        <v>12</v>
      </c>
      <c r="C17" s="80">
        <f t="shared" si="4"/>
        <v>0</v>
      </c>
      <c r="D17" s="78">
        <v>0</v>
      </c>
      <c r="E17" s="78">
        <v>0</v>
      </c>
      <c r="F17" s="78">
        <v>0</v>
      </c>
      <c r="G17" s="78">
        <v>0</v>
      </c>
      <c r="H17" s="78">
        <v>0</v>
      </c>
      <c r="I17" s="78">
        <v>0</v>
      </c>
      <c r="J17" s="86">
        <v>0</v>
      </c>
      <c r="K17" s="78">
        <v>0</v>
      </c>
      <c r="L17" s="78">
        <v>0</v>
      </c>
      <c r="M17" s="78">
        <v>0</v>
      </c>
      <c r="N17" s="78">
        <v>0</v>
      </c>
      <c r="O17" s="78">
        <v>0</v>
      </c>
      <c r="P17" s="87">
        <v>0</v>
      </c>
      <c r="Q17" s="86">
        <v>0</v>
      </c>
      <c r="R17" s="86">
        <v>0</v>
      </c>
      <c r="S17" s="86">
        <v>0</v>
      </c>
    </row>
    <row r="18" ht="19.5" customHeight="1" spans="1:19">
      <c r="A18" s="81" t="s">
        <v>178</v>
      </c>
      <c r="B18" s="33">
        <v>13</v>
      </c>
      <c r="C18" s="80">
        <f t="shared" si="4"/>
        <v>0</v>
      </c>
      <c r="D18" s="78">
        <v>0</v>
      </c>
      <c r="E18" s="78">
        <v>0</v>
      </c>
      <c r="F18" s="78">
        <v>0</v>
      </c>
      <c r="G18" s="78">
        <v>0</v>
      </c>
      <c r="H18" s="78">
        <v>0</v>
      </c>
      <c r="I18" s="78">
        <v>0</v>
      </c>
      <c r="J18" s="86">
        <v>0</v>
      </c>
      <c r="K18" s="78">
        <v>0</v>
      </c>
      <c r="L18" s="78">
        <v>0</v>
      </c>
      <c r="M18" s="78">
        <v>0</v>
      </c>
      <c r="N18" s="78">
        <v>0</v>
      </c>
      <c r="O18" s="78">
        <v>0</v>
      </c>
      <c r="P18" s="87">
        <v>0</v>
      </c>
      <c r="Q18" s="86">
        <v>0</v>
      </c>
      <c r="R18" s="86">
        <v>0</v>
      </c>
      <c r="S18" s="86">
        <v>0</v>
      </c>
    </row>
    <row r="19" ht="19.5" customHeight="1" spans="1:19">
      <c r="A19" s="81" t="s">
        <v>179</v>
      </c>
      <c r="B19" s="33">
        <v>14</v>
      </c>
      <c r="C19" s="80">
        <f t="shared" si="4"/>
        <v>0</v>
      </c>
      <c r="D19" s="78">
        <v>0</v>
      </c>
      <c r="E19" s="78">
        <v>0</v>
      </c>
      <c r="F19" s="78">
        <v>0</v>
      </c>
      <c r="G19" s="78">
        <v>0</v>
      </c>
      <c r="H19" s="78">
        <v>0</v>
      </c>
      <c r="I19" s="78">
        <v>0</v>
      </c>
      <c r="J19" s="86">
        <v>0</v>
      </c>
      <c r="K19" s="78">
        <v>0</v>
      </c>
      <c r="L19" s="78">
        <v>0</v>
      </c>
      <c r="M19" s="78">
        <v>0</v>
      </c>
      <c r="N19" s="78">
        <v>0</v>
      </c>
      <c r="O19" s="78">
        <v>0</v>
      </c>
      <c r="P19" s="87">
        <v>0</v>
      </c>
      <c r="Q19" s="86">
        <v>0</v>
      </c>
      <c r="R19" s="86">
        <v>0</v>
      </c>
      <c r="S19" s="86">
        <v>0</v>
      </c>
    </row>
    <row r="20" ht="15" spans="1:16">
      <c r="A20" s="82" t="s">
        <v>181</v>
      </c>
      <c r="B20" s="83"/>
      <c r="C20" s="61"/>
      <c r="D20" s="61"/>
      <c r="E20" s="61"/>
      <c r="F20" s="61"/>
      <c r="G20" s="61"/>
      <c r="H20" s="61"/>
      <c r="I20" s="61"/>
      <c r="J20" s="61"/>
      <c r="K20" s="61"/>
      <c r="L20" s="61"/>
      <c r="M20" s="61"/>
      <c r="N20" s="89"/>
      <c r="O20" s="89"/>
      <c r="P20" s="90"/>
    </row>
    <row r="21" spans="1:10">
      <c r="A21" s="84"/>
      <c r="B21" s="84"/>
      <c r="C21" s="84"/>
      <c r="D21" s="84"/>
      <c r="E21" s="84"/>
      <c r="F21" s="84"/>
      <c r="G21" s="84"/>
      <c r="H21" s="84"/>
      <c r="I21" s="84"/>
      <c r="J21" s="84"/>
    </row>
    <row r="22" spans="1:10">
      <c r="A22" s="85"/>
      <c r="B22" s="85"/>
      <c r="C22" s="85"/>
      <c r="D22" s="85"/>
      <c r="E22" s="85"/>
      <c r="F22" s="85"/>
      <c r="G22" s="85"/>
      <c r="H22" s="85"/>
      <c r="I22" s="85"/>
      <c r="J22" s="85"/>
    </row>
  </sheetData>
  <mergeCells count="4">
    <mergeCell ref="D3:S3"/>
    <mergeCell ref="A3:A4"/>
    <mergeCell ref="B3:B4"/>
    <mergeCell ref="C3:C4"/>
  </mergeCells>
  <printOptions horizontalCentered="1"/>
  <pageMargins left="0.708661417322835" right="0.33" top="0.748031496062992" bottom="0.748031496062992" header="0.31496062992126" footer="0.31496062992126"/>
  <pageSetup paperSize="9" scale="9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45"/>
  <sheetViews>
    <sheetView tabSelected="1" zoomScaleSheetLayoutView="95" workbookViewId="0">
      <selection activeCell="Q12" sqref="Q12"/>
    </sheetView>
  </sheetViews>
  <sheetFormatPr defaultColWidth="9" defaultRowHeight="15"/>
  <cols>
    <col min="1" max="1" width="3.71428571428571" style="2" customWidth="1"/>
    <col min="2" max="2" width="12.5714285714286" style="2" customWidth="1"/>
    <col min="3" max="3" width="27.7142857142857" style="2" customWidth="1"/>
    <col min="4" max="4" width="5.14285714285714" style="2" customWidth="1"/>
    <col min="5" max="5" width="8.28571428571429" style="3" customWidth="1"/>
    <col min="6" max="6" width="7.14285714285714" style="2" customWidth="1"/>
    <col min="7" max="7" width="8" style="2" customWidth="1"/>
    <col min="8" max="8" width="8.71428571428571" style="2" customWidth="1"/>
    <col min="9" max="9" width="7.28571428571429" style="2" customWidth="1"/>
    <col min="10" max="10" width="5.42857142857143" style="2" customWidth="1"/>
    <col min="11" max="11" width="7.14285714285714" style="2" customWidth="1"/>
    <col min="12" max="12" width="6.42857142857143" style="2" customWidth="1"/>
    <col min="13" max="13" width="7.42857142857143" style="2" customWidth="1"/>
    <col min="14" max="14" width="6.14285714285714" style="2" customWidth="1"/>
    <col min="15" max="15" width="7.28571428571429" style="2" customWidth="1"/>
    <col min="16" max="16" width="6" style="2" customWidth="1"/>
    <col min="17" max="17" width="8.28571428571429" style="2" customWidth="1"/>
    <col min="18" max="18" width="5.85714285714286" style="2" customWidth="1"/>
    <col min="19" max="19" width="7" style="2" customWidth="1"/>
    <col min="20" max="20" width="6.57142857142857" style="2" customWidth="1"/>
    <col min="21" max="21" width="8.14285714285714" style="2" customWidth="1"/>
    <col min="22" max="22" width="6.42857142857143" style="2" customWidth="1"/>
    <col min="23" max="23" width="8.14285714285714" style="2" customWidth="1"/>
    <col min="24" max="24" width="4.85714285714286" style="2" customWidth="1"/>
    <col min="25" max="26" width="7.14285714285714" style="2" customWidth="1"/>
    <col min="27" max="27" width="6.71428571428571" style="2" customWidth="1"/>
    <col min="28" max="28" width="12" style="2" customWidth="1"/>
    <col min="29" max="29" width="9.14285714285714" style="2"/>
    <col min="30" max="30" width="11.4285714285714" style="2" customWidth="1"/>
    <col min="31" max="16384" width="9.14285714285714" style="2"/>
  </cols>
  <sheetData>
    <row r="1" s="1" customFormat="1" ht="20.25" customHeight="1" spans="1:6">
      <c r="A1" s="4" t="s">
        <v>182</v>
      </c>
      <c r="B1" s="4"/>
      <c r="C1" s="4"/>
      <c r="D1" s="4"/>
      <c r="E1" s="5"/>
      <c r="F1" s="4"/>
    </row>
    <row r="2" customHeight="1" spans="1:29">
      <c r="A2" s="6" t="s">
        <v>44</v>
      </c>
      <c r="B2" s="6"/>
      <c r="C2" s="6"/>
      <c r="D2" s="7" t="s">
        <v>45</v>
      </c>
      <c r="E2" s="8" t="s">
        <v>10</v>
      </c>
      <c r="F2" s="9" t="s">
        <v>68</v>
      </c>
      <c r="G2" s="10"/>
      <c r="H2" s="11" t="s">
        <v>94</v>
      </c>
      <c r="I2" s="11"/>
      <c r="J2" s="11"/>
      <c r="K2" s="11"/>
      <c r="L2" s="11"/>
      <c r="M2" s="11"/>
      <c r="N2" s="11"/>
      <c r="O2" s="11"/>
      <c r="P2" s="11"/>
      <c r="Q2" s="11"/>
      <c r="R2" s="11"/>
      <c r="S2" s="11"/>
      <c r="T2" s="11"/>
      <c r="U2" s="11"/>
      <c r="V2" s="11"/>
      <c r="W2" s="11"/>
      <c r="X2" s="11"/>
      <c r="Y2" s="11"/>
      <c r="Z2" s="11"/>
      <c r="AA2" s="11"/>
      <c r="AB2" s="54" t="s">
        <v>53</v>
      </c>
      <c r="AC2" s="55"/>
    </row>
    <row r="3" ht="10.5" customHeight="1" spans="1:29">
      <c r="A3" s="6"/>
      <c r="B3" s="6"/>
      <c r="C3" s="6"/>
      <c r="D3" s="7"/>
      <c r="E3" s="8"/>
      <c r="F3" s="8"/>
      <c r="G3" s="8" t="s">
        <v>70</v>
      </c>
      <c r="H3" s="12" t="s">
        <v>183</v>
      </c>
      <c r="I3" s="43"/>
      <c r="J3" s="9" t="s">
        <v>184</v>
      </c>
      <c r="K3" s="43"/>
      <c r="L3" s="9">
        <v>19</v>
      </c>
      <c r="M3" s="43"/>
      <c r="N3" s="9">
        <v>20</v>
      </c>
      <c r="O3" s="43"/>
      <c r="P3" s="9" t="s">
        <v>185</v>
      </c>
      <c r="Q3" s="43"/>
      <c r="R3" s="9" t="s">
        <v>48</v>
      </c>
      <c r="S3" s="43"/>
      <c r="T3" s="9" t="s">
        <v>49</v>
      </c>
      <c r="U3" s="43"/>
      <c r="V3" s="9" t="s">
        <v>50</v>
      </c>
      <c r="W3" s="43"/>
      <c r="X3" s="9" t="s">
        <v>51</v>
      </c>
      <c r="Y3" s="43"/>
      <c r="Z3" s="12" t="s">
        <v>95</v>
      </c>
      <c r="AA3" s="43"/>
      <c r="AB3" s="56"/>
      <c r="AC3" s="56" t="s">
        <v>141</v>
      </c>
    </row>
    <row r="4" ht="24.75" customHeight="1" spans="1:29">
      <c r="A4" s="6"/>
      <c r="B4" s="6"/>
      <c r="C4" s="6"/>
      <c r="D4" s="7"/>
      <c r="E4" s="8"/>
      <c r="F4" s="8"/>
      <c r="G4" s="8"/>
      <c r="H4" s="13"/>
      <c r="I4" s="8" t="s">
        <v>109</v>
      </c>
      <c r="J4" s="8"/>
      <c r="K4" s="8" t="s">
        <v>109</v>
      </c>
      <c r="L4" s="8"/>
      <c r="M4" s="8" t="s">
        <v>109</v>
      </c>
      <c r="N4" s="8"/>
      <c r="O4" s="8" t="s">
        <v>109</v>
      </c>
      <c r="P4" s="8"/>
      <c r="Q4" s="8" t="s">
        <v>109</v>
      </c>
      <c r="R4" s="8"/>
      <c r="S4" s="8" t="s">
        <v>109</v>
      </c>
      <c r="T4" s="8"/>
      <c r="U4" s="8" t="s">
        <v>109</v>
      </c>
      <c r="V4" s="8"/>
      <c r="W4" s="8" t="s">
        <v>109</v>
      </c>
      <c r="X4" s="8"/>
      <c r="Y4" s="8" t="s">
        <v>109</v>
      </c>
      <c r="Z4" s="13"/>
      <c r="AA4" s="8" t="s">
        <v>109</v>
      </c>
      <c r="AB4" s="56"/>
      <c r="AC4" s="56"/>
    </row>
    <row r="5" customHeight="1" spans="1:29">
      <c r="A5" s="14" t="s">
        <v>54</v>
      </c>
      <c r="B5" s="14"/>
      <c r="C5" s="14"/>
      <c r="D5" s="14" t="s">
        <v>55</v>
      </c>
      <c r="E5" s="14" t="s">
        <v>74</v>
      </c>
      <c r="F5" s="14">
        <v>1</v>
      </c>
      <c r="G5" s="14">
        <v>2</v>
      </c>
      <c r="H5" s="14">
        <v>3</v>
      </c>
      <c r="I5" s="14">
        <v>4</v>
      </c>
      <c r="J5" s="14">
        <v>5</v>
      </c>
      <c r="K5" s="14">
        <v>6</v>
      </c>
      <c r="L5" s="14">
        <v>7</v>
      </c>
      <c r="M5" s="14">
        <v>8</v>
      </c>
      <c r="N5" s="14">
        <v>7</v>
      </c>
      <c r="O5" s="14">
        <v>8</v>
      </c>
      <c r="P5" s="14">
        <v>9</v>
      </c>
      <c r="Q5" s="14">
        <v>10</v>
      </c>
      <c r="R5" s="14" t="s">
        <v>186</v>
      </c>
      <c r="S5" s="14">
        <v>12</v>
      </c>
      <c r="T5" s="14">
        <v>13</v>
      </c>
      <c r="U5" s="14">
        <v>14</v>
      </c>
      <c r="V5" s="14">
        <v>15</v>
      </c>
      <c r="W5" s="14">
        <v>16</v>
      </c>
      <c r="X5" s="14">
        <v>17</v>
      </c>
      <c r="Y5" s="14">
        <v>18</v>
      </c>
      <c r="Z5" s="14">
        <v>19</v>
      </c>
      <c r="AA5" s="14">
        <v>20</v>
      </c>
      <c r="AB5" s="14">
        <v>21</v>
      </c>
      <c r="AC5" s="14">
        <v>22</v>
      </c>
    </row>
    <row r="6" ht="27.75" customHeight="1" spans="1:29">
      <c r="A6" s="15" t="s">
        <v>187</v>
      </c>
      <c r="B6" s="16"/>
      <c r="C6" s="17" t="s">
        <v>188</v>
      </c>
      <c r="D6" s="18">
        <v>1</v>
      </c>
      <c r="E6" s="19"/>
      <c r="F6" s="20">
        <f>F7+F8+F9</f>
        <v>83</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row>
    <row r="7" ht="27.75" customHeight="1" spans="1:29">
      <c r="A7" s="21"/>
      <c r="B7" s="22" t="s">
        <v>189</v>
      </c>
      <c r="C7" s="23"/>
      <c r="D7" s="18">
        <v>2</v>
      </c>
      <c r="E7" s="19">
        <v>9002</v>
      </c>
      <c r="F7" s="24">
        <f>H7+J7+L7+N7+P7+R7+T7+V7+X7+Z7+AB7</f>
        <v>42</v>
      </c>
      <c r="G7" s="25">
        <v>0</v>
      </c>
      <c r="H7" s="26">
        <v>0</v>
      </c>
      <c r="I7" s="26">
        <v>0</v>
      </c>
      <c r="J7" s="26">
        <v>10</v>
      </c>
      <c r="K7" s="26">
        <v>0</v>
      </c>
      <c r="L7" s="26">
        <v>0</v>
      </c>
      <c r="M7" s="26">
        <v>0</v>
      </c>
      <c r="N7" s="26">
        <v>6</v>
      </c>
      <c r="O7" s="26">
        <v>0</v>
      </c>
      <c r="P7" s="26">
        <v>6</v>
      </c>
      <c r="Q7" s="26">
        <v>0</v>
      </c>
      <c r="R7" s="26">
        <v>12</v>
      </c>
      <c r="S7" s="26">
        <v>0</v>
      </c>
      <c r="T7" s="26">
        <v>6</v>
      </c>
      <c r="U7" s="26">
        <v>0</v>
      </c>
      <c r="V7" s="26">
        <v>2</v>
      </c>
      <c r="W7" s="26">
        <v>0</v>
      </c>
      <c r="X7" s="26">
        <v>0</v>
      </c>
      <c r="Y7" s="26">
        <v>0</v>
      </c>
      <c r="Z7" s="26">
        <v>0</v>
      </c>
      <c r="AA7" s="26">
        <v>0</v>
      </c>
      <c r="AB7" s="26">
        <v>0</v>
      </c>
      <c r="AC7" s="19">
        <v>0</v>
      </c>
    </row>
    <row r="8" ht="18.75" customHeight="1" spans="1:29">
      <c r="A8" s="21"/>
      <c r="B8" s="22" t="s">
        <v>190</v>
      </c>
      <c r="C8" s="23"/>
      <c r="D8" s="18">
        <v>3</v>
      </c>
      <c r="E8" s="19">
        <v>6002</v>
      </c>
      <c r="F8" s="24">
        <f t="shared" ref="F8:F9" si="0">H8+J8+L8+N8+P8+R8+T8+V8+X8+Z8+AB8</f>
        <v>0</v>
      </c>
      <c r="G8" s="25">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19">
        <v>0</v>
      </c>
    </row>
    <row r="9" ht="18.75" customHeight="1" spans="1:29">
      <c r="A9" s="21"/>
      <c r="B9" s="22" t="s">
        <v>191</v>
      </c>
      <c r="C9" s="23"/>
      <c r="D9" s="18">
        <v>4</v>
      </c>
      <c r="E9" s="19">
        <v>7002</v>
      </c>
      <c r="F9" s="24">
        <f t="shared" si="0"/>
        <v>41</v>
      </c>
      <c r="G9" s="25">
        <v>0</v>
      </c>
      <c r="H9" s="26">
        <v>0</v>
      </c>
      <c r="I9" s="26">
        <v>0</v>
      </c>
      <c r="J9" s="26">
        <v>0</v>
      </c>
      <c r="K9" s="26">
        <v>0</v>
      </c>
      <c r="L9" s="26">
        <v>0</v>
      </c>
      <c r="M9" s="26">
        <v>0</v>
      </c>
      <c r="N9" s="26">
        <v>0</v>
      </c>
      <c r="O9" s="26">
        <v>0</v>
      </c>
      <c r="P9" s="26">
        <v>5</v>
      </c>
      <c r="Q9" s="26">
        <v>0</v>
      </c>
      <c r="R9" s="26">
        <v>14</v>
      </c>
      <c r="S9" s="26">
        <v>0</v>
      </c>
      <c r="T9" s="26">
        <v>9</v>
      </c>
      <c r="U9" s="26">
        <v>0</v>
      </c>
      <c r="V9" s="26">
        <v>5</v>
      </c>
      <c r="W9" s="26">
        <v>0</v>
      </c>
      <c r="X9" s="26">
        <v>6</v>
      </c>
      <c r="Y9" s="26">
        <v>0</v>
      </c>
      <c r="Z9" s="26">
        <v>2</v>
      </c>
      <c r="AA9" s="26">
        <v>0</v>
      </c>
      <c r="AB9" s="26">
        <v>0</v>
      </c>
      <c r="AC9" s="19">
        <v>0</v>
      </c>
    </row>
    <row r="10" ht="29.25" customHeight="1" spans="1:29">
      <c r="A10" s="27" t="s">
        <v>192</v>
      </c>
      <c r="B10" s="28"/>
      <c r="C10" s="29"/>
      <c r="D10" s="30">
        <v>13</v>
      </c>
      <c r="E10" s="31"/>
      <c r="F10" s="32">
        <f>F11+F12+F13+F14+F15+F16+F17+F18+F19</f>
        <v>140</v>
      </c>
      <c r="G10" s="32">
        <f>G11+G12+G13+G14+G15+G16+G17+G18+G19</f>
        <v>38</v>
      </c>
      <c r="H10" s="31">
        <v>0</v>
      </c>
      <c r="I10" s="31">
        <v>0</v>
      </c>
      <c r="J10" s="31">
        <v>0</v>
      </c>
      <c r="K10" s="31">
        <v>0</v>
      </c>
      <c r="L10" s="31">
        <v>0</v>
      </c>
      <c r="M10" s="31">
        <v>0</v>
      </c>
      <c r="N10" s="31">
        <v>0</v>
      </c>
      <c r="O10" s="31">
        <v>0</v>
      </c>
      <c r="P10" s="31">
        <v>0</v>
      </c>
      <c r="Q10" s="31">
        <v>0</v>
      </c>
      <c r="R10" s="31">
        <v>0</v>
      </c>
      <c r="S10" s="31">
        <v>0</v>
      </c>
      <c r="T10" s="31">
        <v>0</v>
      </c>
      <c r="U10" s="31">
        <v>0</v>
      </c>
      <c r="V10" s="31">
        <v>0</v>
      </c>
      <c r="W10" s="31">
        <v>0</v>
      </c>
      <c r="X10" s="31">
        <v>0</v>
      </c>
      <c r="Y10" s="31">
        <v>0</v>
      </c>
      <c r="Z10" s="31">
        <v>0</v>
      </c>
      <c r="AA10" s="31">
        <v>0</v>
      </c>
      <c r="AB10" s="31">
        <v>0</v>
      </c>
      <c r="AC10" s="31">
        <v>0</v>
      </c>
    </row>
    <row r="11" ht="18.75" customHeight="1" spans="1:29">
      <c r="A11" s="21"/>
      <c r="B11" s="22" t="s">
        <v>81</v>
      </c>
      <c r="C11" s="23"/>
      <c r="D11" s="18">
        <v>6</v>
      </c>
      <c r="E11" s="19">
        <v>14000</v>
      </c>
      <c r="F11" s="24">
        <f>H11+J11+L11+N11+P11+R11+T11+V11+X11+Z11+AB11</f>
        <v>54</v>
      </c>
      <c r="G11" s="24">
        <f>I11+K11+M11+O11+Q11+S11+U11+W11+Y11+AA11+AC11</f>
        <v>15</v>
      </c>
      <c r="H11" s="33">
        <v>10</v>
      </c>
      <c r="I11" s="53">
        <v>4</v>
      </c>
      <c r="J11" s="26">
        <v>13</v>
      </c>
      <c r="K11" s="26">
        <v>3</v>
      </c>
      <c r="L11" s="26">
        <v>8</v>
      </c>
      <c r="M11" s="26">
        <v>2</v>
      </c>
      <c r="N11" s="26">
        <v>6</v>
      </c>
      <c r="O11" s="26">
        <v>2</v>
      </c>
      <c r="P11" s="26">
        <v>11</v>
      </c>
      <c r="Q11" s="26">
        <v>3</v>
      </c>
      <c r="R11" s="26">
        <v>6</v>
      </c>
      <c r="S11" s="26">
        <v>1</v>
      </c>
      <c r="T11" s="26">
        <v>0</v>
      </c>
      <c r="U11" s="26">
        <v>0</v>
      </c>
      <c r="V11" s="26">
        <v>0</v>
      </c>
      <c r="W11" s="26">
        <v>0</v>
      </c>
      <c r="X11" s="26">
        <v>0</v>
      </c>
      <c r="Y11" s="26">
        <v>0</v>
      </c>
      <c r="Z11" s="26">
        <v>0</v>
      </c>
      <c r="AA11" s="26">
        <v>0</v>
      </c>
      <c r="AB11" s="26">
        <v>0</v>
      </c>
      <c r="AC11" s="19">
        <v>0</v>
      </c>
    </row>
    <row r="12" ht="18.75" customHeight="1" spans="1:29">
      <c r="A12" s="21"/>
      <c r="B12" s="22" t="s">
        <v>193</v>
      </c>
      <c r="C12" s="23"/>
      <c r="D12" s="18">
        <v>7</v>
      </c>
      <c r="E12" s="19">
        <v>11000</v>
      </c>
      <c r="F12" s="24">
        <f t="shared" ref="F12:F19" si="1">H12+J12+L12+N12+P12+R12+T12+V12+X12+Z12+AB12</f>
        <v>14</v>
      </c>
      <c r="G12" s="24">
        <f t="shared" ref="G12:G19" si="2">I12+K12+M12+O12+Q12+S12+U12+W12+Y12+AA12+AC12</f>
        <v>3</v>
      </c>
      <c r="H12" s="33">
        <v>14</v>
      </c>
      <c r="I12" s="53">
        <v>3</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19">
        <v>0</v>
      </c>
    </row>
    <row r="13" ht="18.75" customHeight="1" spans="1:29">
      <c r="A13" s="21"/>
      <c r="B13" s="22" t="s">
        <v>194</v>
      </c>
      <c r="C13" s="23"/>
      <c r="D13" s="18">
        <v>8</v>
      </c>
      <c r="E13" s="19">
        <v>12000</v>
      </c>
      <c r="F13" s="24">
        <f t="shared" si="1"/>
        <v>0</v>
      </c>
      <c r="G13" s="24">
        <f t="shared" si="2"/>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19">
        <v>0</v>
      </c>
    </row>
    <row r="14" ht="18.75" customHeight="1" spans="1:29">
      <c r="A14" s="21"/>
      <c r="B14" s="22" t="s">
        <v>195</v>
      </c>
      <c r="C14" s="23"/>
      <c r="D14" s="18">
        <v>9</v>
      </c>
      <c r="E14" s="19">
        <v>13000</v>
      </c>
      <c r="F14" s="24">
        <f t="shared" si="1"/>
        <v>0</v>
      </c>
      <c r="G14" s="24">
        <f t="shared" si="2"/>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19">
        <v>0</v>
      </c>
    </row>
    <row r="15" ht="18.75" customHeight="1" spans="1:29">
      <c r="A15" s="21"/>
      <c r="B15" s="22" t="s">
        <v>83</v>
      </c>
      <c r="C15" s="23"/>
      <c r="D15" s="18">
        <v>10</v>
      </c>
      <c r="E15" s="19">
        <v>19002</v>
      </c>
      <c r="F15" s="24">
        <f t="shared" si="1"/>
        <v>21</v>
      </c>
      <c r="G15" s="24">
        <f t="shared" si="2"/>
        <v>4</v>
      </c>
      <c r="H15" s="26">
        <v>5</v>
      </c>
      <c r="I15" s="26">
        <v>0</v>
      </c>
      <c r="J15" s="26">
        <v>5</v>
      </c>
      <c r="K15" s="26">
        <v>2</v>
      </c>
      <c r="L15" s="26">
        <v>3</v>
      </c>
      <c r="M15" s="26">
        <v>0</v>
      </c>
      <c r="N15" s="26">
        <v>5</v>
      </c>
      <c r="O15" s="26">
        <v>0</v>
      </c>
      <c r="P15" s="26">
        <v>3</v>
      </c>
      <c r="Q15" s="26">
        <v>2</v>
      </c>
      <c r="R15" s="26">
        <v>0</v>
      </c>
      <c r="S15" s="26">
        <v>0</v>
      </c>
      <c r="T15" s="26">
        <v>0</v>
      </c>
      <c r="U15" s="26">
        <v>0</v>
      </c>
      <c r="V15" s="26">
        <v>0</v>
      </c>
      <c r="W15" s="26">
        <v>0</v>
      </c>
      <c r="X15" s="26">
        <v>0</v>
      </c>
      <c r="Y15" s="26">
        <v>0</v>
      </c>
      <c r="Z15" s="26">
        <v>0</v>
      </c>
      <c r="AA15" s="26">
        <v>0</v>
      </c>
      <c r="AB15" s="26">
        <v>0</v>
      </c>
      <c r="AC15" s="19">
        <v>0</v>
      </c>
    </row>
    <row r="16" ht="18.75" customHeight="1" spans="1:29">
      <c r="A16" s="21"/>
      <c r="B16" s="22" t="s">
        <v>196</v>
      </c>
      <c r="C16" s="23"/>
      <c r="D16" s="7">
        <v>20</v>
      </c>
      <c r="E16" s="19">
        <v>91000</v>
      </c>
      <c r="F16" s="24">
        <f t="shared" si="1"/>
        <v>0</v>
      </c>
      <c r="G16" s="24">
        <f t="shared" si="2"/>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19">
        <v>0</v>
      </c>
    </row>
    <row r="17" ht="18.75" customHeight="1" spans="1:29">
      <c r="A17" s="21"/>
      <c r="B17" s="22" t="s">
        <v>197</v>
      </c>
      <c r="C17" s="23"/>
      <c r="D17" s="7">
        <v>23</v>
      </c>
      <c r="E17" s="19">
        <v>21002</v>
      </c>
      <c r="F17" s="24">
        <f t="shared" si="1"/>
        <v>51</v>
      </c>
      <c r="G17" s="24">
        <f t="shared" si="2"/>
        <v>16</v>
      </c>
      <c r="H17" s="26">
        <v>12</v>
      </c>
      <c r="I17" s="26">
        <v>4</v>
      </c>
      <c r="J17" s="26">
        <v>8</v>
      </c>
      <c r="K17" s="26">
        <v>3</v>
      </c>
      <c r="L17" s="26">
        <v>5</v>
      </c>
      <c r="M17" s="26">
        <v>1</v>
      </c>
      <c r="N17" s="26">
        <v>9</v>
      </c>
      <c r="O17" s="26">
        <v>3</v>
      </c>
      <c r="P17" s="26">
        <v>11</v>
      </c>
      <c r="Q17" s="26">
        <v>5</v>
      </c>
      <c r="R17" s="26">
        <v>6</v>
      </c>
      <c r="S17" s="26">
        <v>0</v>
      </c>
      <c r="T17" s="26">
        <v>0</v>
      </c>
      <c r="U17" s="26">
        <v>0</v>
      </c>
      <c r="V17" s="26">
        <v>0</v>
      </c>
      <c r="W17" s="26">
        <v>0</v>
      </c>
      <c r="X17" s="26">
        <v>0</v>
      </c>
      <c r="Y17" s="26">
        <v>0</v>
      </c>
      <c r="Z17" s="26">
        <v>0</v>
      </c>
      <c r="AA17" s="26">
        <v>0</v>
      </c>
      <c r="AB17" s="26">
        <v>0</v>
      </c>
      <c r="AC17" s="19">
        <v>0</v>
      </c>
    </row>
    <row r="18" ht="18.75" customHeight="1" spans="1:29">
      <c r="A18" s="21"/>
      <c r="B18" s="22" t="s">
        <v>198</v>
      </c>
      <c r="C18" s="23"/>
      <c r="D18" s="18">
        <v>28</v>
      </c>
      <c r="E18" s="34">
        <v>26002</v>
      </c>
      <c r="F18" s="24">
        <f t="shared" si="1"/>
        <v>0</v>
      </c>
      <c r="G18" s="24">
        <f t="shared" si="2"/>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19">
        <v>0</v>
      </c>
    </row>
    <row r="19" ht="18.75" customHeight="1" spans="1:29">
      <c r="A19" s="21"/>
      <c r="B19" s="22" t="s">
        <v>199</v>
      </c>
      <c r="C19" s="23"/>
      <c r="D19" s="7">
        <v>30</v>
      </c>
      <c r="E19" s="14">
        <v>24002</v>
      </c>
      <c r="F19" s="24">
        <f t="shared" si="1"/>
        <v>0</v>
      </c>
      <c r="G19" s="24">
        <f t="shared" si="2"/>
        <v>0</v>
      </c>
      <c r="H19" s="26">
        <v>0</v>
      </c>
      <c r="I19" s="19">
        <v>0</v>
      </c>
      <c r="J19" s="19">
        <v>0</v>
      </c>
      <c r="K19" s="26">
        <v>0</v>
      </c>
      <c r="L19" s="19">
        <v>0</v>
      </c>
      <c r="M19" s="19">
        <v>0</v>
      </c>
      <c r="N19" s="26">
        <v>0</v>
      </c>
      <c r="O19" s="19">
        <v>0</v>
      </c>
      <c r="P19" s="19">
        <v>0</v>
      </c>
      <c r="Q19" s="26">
        <v>0</v>
      </c>
      <c r="R19" s="19">
        <v>0</v>
      </c>
      <c r="S19" s="19">
        <v>0</v>
      </c>
      <c r="T19" s="26">
        <v>0</v>
      </c>
      <c r="U19" s="19">
        <v>0</v>
      </c>
      <c r="V19" s="19">
        <v>0</v>
      </c>
      <c r="W19" s="26">
        <v>0</v>
      </c>
      <c r="X19" s="19">
        <v>0</v>
      </c>
      <c r="Y19" s="57">
        <v>0</v>
      </c>
      <c r="Z19" s="26">
        <v>0</v>
      </c>
      <c r="AA19" s="26">
        <v>0</v>
      </c>
      <c r="AB19" s="26">
        <v>0</v>
      </c>
      <c r="AC19" s="7">
        <v>0</v>
      </c>
    </row>
    <row r="20" ht="26.25" customHeight="1" spans="1:29">
      <c r="A20" s="35" t="s">
        <v>200</v>
      </c>
      <c r="B20" s="36"/>
      <c r="C20" s="37" t="s">
        <v>201</v>
      </c>
      <c r="D20" s="30">
        <v>31</v>
      </c>
      <c r="E20" s="38"/>
      <c r="F20" s="32">
        <f>F21+F22+F23+F25+F24</f>
        <v>517</v>
      </c>
      <c r="G20" s="32">
        <f>G21+G22+G23+G25+G24</f>
        <v>105</v>
      </c>
      <c r="H20" s="31">
        <v>0</v>
      </c>
      <c r="I20" s="32">
        <f t="shared" ref="I20:T20" si="3">I21+I22+I23+I25</f>
        <v>4</v>
      </c>
      <c r="J20" s="32">
        <f t="shared" si="3"/>
        <v>54</v>
      </c>
      <c r="K20" s="32">
        <f t="shared" si="3"/>
        <v>8</v>
      </c>
      <c r="L20" s="32">
        <f t="shared" si="3"/>
        <v>43</v>
      </c>
      <c r="M20" s="32">
        <f t="shared" si="3"/>
        <v>6</v>
      </c>
      <c r="N20" s="32">
        <f t="shared" si="3"/>
        <v>40</v>
      </c>
      <c r="O20" s="32">
        <f t="shared" si="3"/>
        <v>14</v>
      </c>
      <c r="P20" s="32">
        <f t="shared" si="3"/>
        <v>72</v>
      </c>
      <c r="Q20" s="32">
        <f t="shared" si="3"/>
        <v>26</v>
      </c>
      <c r="R20" s="32">
        <f t="shared" si="3"/>
        <v>159</v>
      </c>
      <c r="S20" s="32">
        <f t="shared" si="3"/>
        <v>16</v>
      </c>
      <c r="T20" s="32">
        <f t="shared" si="3"/>
        <v>70</v>
      </c>
      <c r="U20" s="32">
        <f t="shared" ref="U20" si="4">U21+U22+U23+U25</f>
        <v>15</v>
      </c>
      <c r="V20" s="32">
        <f t="shared" ref="V20" si="5">V21+V22+V23+V25</f>
        <v>41</v>
      </c>
      <c r="W20" s="32">
        <f t="shared" ref="W20" si="6">W21+W22+W23+W25</f>
        <v>14</v>
      </c>
      <c r="X20" s="32">
        <f t="shared" ref="X20:Y20" si="7">X21+X22+X23+X25</f>
        <v>6</v>
      </c>
      <c r="Y20" s="32">
        <f t="shared" si="7"/>
        <v>2</v>
      </c>
      <c r="Z20" s="32">
        <f t="shared" ref="Z20" si="8">Z21+Z22+Z23+Z25</f>
        <v>0</v>
      </c>
      <c r="AA20" s="32">
        <f t="shared" ref="AA20" si="9">AA21+AA22+AA23+AA25</f>
        <v>0</v>
      </c>
      <c r="AB20" s="32">
        <f t="shared" ref="AB20" si="10">AB21+AB22+AB23+AB25</f>
        <v>0</v>
      </c>
      <c r="AC20" s="32">
        <f t="shared" ref="AC20" si="11">AC21+AC22+AC23+AC25</f>
        <v>0</v>
      </c>
    </row>
    <row r="21" ht="17.25" customHeight="1" spans="1:29">
      <c r="A21" s="21"/>
      <c r="B21" s="22" t="s">
        <v>76</v>
      </c>
      <c r="C21" s="23"/>
      <c r="D21" s="7">
        <v>32</v>
      </c>
      <c r="E21" s="34" t="s">
        <v>202</v>
      </c>
      <c r="F21" s="24">
        <f>H21+J21+L21+N21+P21+R21+T21+V21+X21+Z21+AB21</f>
        <v>174</v>
      </c>
      <c r="G21" s="24">
        <f>I21+K21+M21+O21+Q21+S21+U21+W21+Y21+AA21+AC21</f>
        <v>17</v>
      </c>
      <c r="H21" s="26">
        <v>0</v>
      </c>
      <c r="I21" s="9">
        <v>0</v>
      </c>
      <c r="J21" s="9">
        <v>16</v>
      </c>
      <c r="K21" s="9">
        <v>0</v>
      </c>
      <c r="L21" s="9">
        <v>15</v>
      </c>
      <c r="M21" s="9">
        <v>0</v>
      </c>
      <c r="N21" s="19">
        <v>12</v>
      </c>
      <c r="O21" s="19">
        <v>6</v>
      </c>
      <c r="P21" s="19">
        <v>23</v>
      </c>
      <c r="Q21" s="19">
        <v>11</v>
      </c>
      <c r="R21" s="19">
        <v>84</v>
      </c>
      <c r="S21" s="19">
        <v>0</v>
      </c>
      <c r="T21" s="19">
        <v>24</v>
      </c>
      <c r="U21" s="19">
        <v>0</v>
      </c>
      <c r="V21" s="19">
        <v>0</v>
      </c>
      <c r="W21" s="19">
        <v>0</v>
      </c>
      <c r="X21" s="19">
        <v>0</v>
      </c>
      <c r="Y21" s="58">
        <v>0</v>
      </c>
      <c r="Z21" s="19">
        <v>0</v>
      </c>
      <c r="AA21" s="19">
        <v>0</v>
      </c>
      <c r="AB21" s="26">
        <v>0</v>
      </c>
      <c r="AC21" s="7">
        <v>0</v>
      </c>
    </row>
    <row r="22" ht="17.25" customHeight="1" spans="1:29">
      <c r="A22" s="21"/>
      <c r="B22" s="22" t="s">
        <v>77</v>
      </c>
      <c r="C22" s="23"/>
      <c r="D22" s="7">
        <v>33</v>
      </c>
      <c r="E22" s="34" t="s">
        <v>203</v>
      </c>
      <c r="F22" s="24">
        <f t="shared" ref="F22:F25" si="12">H22+J22+L22+N22+P22+R22+T22+V22+X22+Z22+AB22</f>
        <v>142</v>
      </c>
      <c r="G22" s="24">
        <f t="shared" ref="G22:G25" si="13">I22+K22+M22+O22+Q22+S22+U22+W22+Y22+AA22+AC22</f>
        <v>61</v>
      </c>
      <c r="H22" s="26">
        <v>0</v>
      </c>
      <c r="I22" s="9">
        <v>0</v>
      </c>
      <c r="J22" s="9">
        <v>10</v>
      </c>
      <c r="K22" s="9">
        <v>6</v>
      </c>
      <c r="L22" s="9">
        <v>12</v>
      </c>
      <c r="M22" s="9">
        <v>6</v>
      </c>
      <c r="N22" s="19">
        <v>15</v>
      </c>
      <c r="O22" s="19">
        <v>7</v>
      </c>
      <c r="P22" s="19">
        <v>30</v>
      </c>
      <c r="Q22" s="19">
        <v>13</v>
      </c>
      <c r="R22" s="19">
        <v>36</v>
      </c>
      <c r="S22" s="19">
        <v>10</v>
      </c>
      <c r="T22" s="19">
        <v>18</v>
      </c>
      <c r="U22" s="19">
        <v>9</v>
      </c>
      <c r="V22" s="19">
        <v>21</v>
      </c>
      <c r="W22" s="19">
        <v>10</v>
      </c>
      <c r="X22" s="19">
        <v>0</v>
      </c>
      <c r="Y22" s="58">
        <v>0</v>
      </c>
      <c r="Z22" s="19">
        <v>0</v>
      </c>
      <c r="AA22" s="19">
        <v>0</v>
      </c>
      <c r="AB22" s="26">
        <v>0</v>
      </c>
      <c r="AC22" s="7">
        <v>0</v>
      </c>
    </row>
    <row r="23" ht="17.25" customHeight="1" spans="1:29">
      <c r="A23" s="21"/>
      <c r="B23" s="39" t="s">
        <v>204</v>
      </c>
      <c r="C23" s="40"/>
      <c r="D23" s="19">
        <v>13</v>
      </c>
      <c r="E23" s="19">
        <f>G23+H23+J23+L23+N23+P23+R23+T23+V23+X23+Z23</f>
        <v>124</v>
      </c>
      <c r="F23" s="24">
        <f t="shared" si="12"/>
        <v>124</v>
      </c>
      <c r="G23" s="24">
        <f t="shared" si="13"/>
        <v>0</v>
      </c>
      <c r="H23" s="26">
        <v>20</v>
      </c>
      <c r="I23" s="9">
        <v>0</v>
      </c>
      <c r="J23" s="9">
        <v>20</v>
      </c>
      <c r="K23" s="9">
        <v>0</v>
      </c>
      <c r="L23" s="9">
        <v>10</v>
      </c>
      <c r="M23" s="9">
        <v>0</v>
      </c>
      <c r="N23" s="19">
        <v>10</v>
      </c>
      <c r="O23" s="19">
        <v>0</v>
      </c>
      <c r="P23" s="19">
        <v>12</v>
      </c>
      <c r="Q23" s="19">
        <v>0</v>
      </c>
      <c r="R23" s="19">
        <v>28</v>
      </c>
      <c r="S23" s="19">
        <v>0</v>
      </c>
      <c r="T23" s="19">
        <v>12</v>
      </c>
      <c r="U23" s="19">
        <v>0</v>
      </c>
      <c r="V23" s="19">
        <v>12</v>
      </c>
      <c r="W23" s="19">
        <v>0</v>
      </c>
      <c r="X23" s="19">
        <v>0</v>
      </c>
      <c r="Y23" s="58">
        <v>0</v>
      </c>
      <c r="Z23" s="19">
        <v>0</v>
      </c>
      <c r="AA23" s="19">
        <v>0</v>
      </c>
      <c r="AB23" s="26">
        <v>0</v>
      </c>
      <c r="AC23" s="7">
        <v>0</v>
      </c>
    </row>
    <row r="24" ht="17.25" customHeight="1" spans="1:29">
      <c r="A24" s="21"/>
      <c r="B24" s="41" t="s">
        <v>205</v>
      </c>
      <c r="C24" s="42"/>
      <c r="D24" s="8">
        <v>39</v>
      </c>
      <c r="E24" s="43" t="s">
        <v>206</v>
      </c>
      <c r="F24" s="24">
        <v>0</v>
      </c>
      <c r="G24" s="24">
        <f t="shared" si="13"/>
        <v>0</v>
      </c>
      <c r="H24" s="26">
        <v>0</v>
      </c>
      <c r="I24" s="9">
        <v>0</v>
      </c>
      <c r="J24" s="9">
        <v>0</v>
      </c>
      <c r="K24" s="9">
        <v>0</v>
      </c>
      <c r="L24" s="9">
        <v>0</v>
      </c>
      <c r="M24" s="9">
        <v>0</v>
      </c>
      <c r="N24" s="19">
        <v>0</v>
      </c>
      <c r="O24" s="19">
        <v>0</v>
      </c>
      <c r="P24" s="19">
        <v>0</v>
      </c>
      <c r="Q24" s="19">
        <v>0</v>
      </c>
      <c r="R24" s="19">
        <v>0</v>
      </c>
      <c r="S24" s="19">
        <v>0</v>
      </c>
      <c r="T24" s="19">
        <v>0</v>
      </c>
      <c r="U24" s="19">
        <v>0</v>
      </c>
      <c r="V24" s="19">
        <v>0</v>
      </c>
      <c r="W24" s="19">
        <v>0</v>
      </c>
      <c r="X24" s="19">
        <v>0</v>
      </c>
      <c r="Y24" s="58">
        <v>0</v>
      </c>
      <c r="Z24" s="19">
        <v>0</v>
      </c>
      <c r="AA24" s="19">
        <v>0</v>
      </c>
      <c r="AB24" s="26">
        <v>0</v>
      </c>
      <c r="AC24" s="7">
        <v>0</v>
      </c>
    </row>
    <row r="25" ht="17.25" customHeight="1" spans="1:29">
      <c r="A25" s="21"/>
      <c r="B25" s="22" t="s">
        <v>207</v>
      </c>
      <c r="C25" s="23"/>
      <c r="D25" s="7">
        <v>36</v>
      </c>
      <c r="E25" s="34" t="s">
        <v>208</v>
      </c>
      <c r="F25" s="24">
        <f t="shared" si="12"/>
        <v>77</v>
      </c>
      <c r="G25" s="24">
        <f t="shared" si="13"/>
        <v>27</v>
      </c>
      <c r="H25" s="26">
        <v>12</v>
      </c>
      <c r="I25" s="9">
        <v>4</v>
      </c>
      <c r="J25" s="9">
        <v>8</v>
      </c>
      <c r="K25" s="9">
        <v>2</v>
      </c>
      <c r="L25" s="9">
        <v>6</v>
      </c>
      <c r="M25" s="9">
        <v>0</v>
      </c>
      <c r="N25" s="19">
        <v>3</v>
      </c>
      <c r="O25" s="19">
        <v>1</v>
      </c>
      <c r="P25" s="19">
        <v>7</v>
      </c>
      <c r="Q25" s="19">
        <v>2</v>
      </c>
      <c r="R25" s="19">
        <v>11</v>
      </c>
      <c r="S25" s="19">
        <v>6</v>
      </c>
      <c r="T25" s="19">
        <v>16</v>
      </c>
      <c r="U25" s="19">
        <v>6</v>
      </c>
      <c r="V25" s="19">
        <v>8</v>
      </c>
      <c r="W25" s="19">
        <v>4</v>
      </c>
      <c r="X25" s="19">
        <v>6</v>
      </c>
      <c r="Y25" s="58">
        <v>2</v>
      </c>
      <c r="Z25" s="19">
        <v>0</v>
      </c>
      <c r="AA25" s="19">
        <v>0</v>
      </c>
      <c r="AB25" s="26">
        <v>0</v>
      </c>
      <c r="AC25" s="7">
        <v>0</v>
      </c>
    </row>
    <row r="26" ht="33" customHeight="1" spans="1:29">
      <c r="A26" s="35" t="s">
        <v>209</v>
      </c>
      <c r="B26" s="36"/>
      <c r="C26" s="37" t="s">
        <v>210</v>
      </c>
      <c r="D26" s="44">
        <v>45</v>
      </c>
      <c r="E26" s="45"/>
      <c r="F26" s="32">
        <f>F27+F28</f>
        <v>175</v>
      </c>
      <c r="G26" s="32">
        <f t="shared" ref="G26:AC26" si="14">G27+G28</f>
        <v>26</v>
      </c>
      <c r="H26" s="32">
        <f t="shared" si="14"/>
        <v>38</v>
      </c>
      <c r="I26" s="32">
        <f t="shared" si="14"/>
        <v>10</v>
      </c>
      <c r="J26" s="32">
        <f t="shared" si="14"/>
        <v>24</v>
      </c>
      <c r="K26" s="32">
        <f t="shared" si="14"/>
        <v>9</v>
      </c>
      <c r="L26" s="32">
        <f t="shared" si="14"/>
        <v>12</v>
      </c>
      <c r="M26" s="32">
        <f t="shared" si="14"/>
        <v>0</v>
      </c>
      <c r="N26" s="32">
        <f t="shared" si="14"/>
        <v>12</v>
      </c>
      <c r="O26" s="32">
        <f t="shared" si="14"/>
        <v>0</v>
      </c>
      <c r="P26" s="32">
        <f t="shared" si="14"/>
        <v>23</v>
      </c>
      <c r="Q26" s="32">
        <f t="shared" si="14"/>
        <v>7</v>
      </c>
      <c r="R26" s="32">
        <f t="shared" si="14"/>
        <v>31</v>
      </c>
      <c r="S26" s="32">
        <f t="shared" si="14"/>
        <v>11</v>
      </c>
      <c r="T26" s="32">
        <f t="shared" si="14"/>
        <v>19</v>
      </c>
      <c r="U26" s="32">
        <f t="shared" si="14"/>
        <v>8</v>
      </c>
      <c r="V26" s="32">
        <f t="shared" si="14"/>
        <v>4</v>
      </c>
      <c r="W26" s="32">
        <f t="shared" si="14"/>
        <v>0</v>
      </c>
      <c r="X26" s="32">
        <f t="shared" si="14"/>
        <v>0</v>
      </c>
      <c r="Y26" s="32">
        <f t="shared" si="14"/>
        <v>0</v>
      </c>
      <c r="Z26" s="32">
        <f t="shared" si="14"/>
        <v>0</v>
      </c>
      <c r="AA26" s="32">
        <f t="shared" si="14"/>
        <v>0</v>
      </c>
      <c r="AB26" s="32">
        <f t="shared" si="14"/>
        <v>12</v>
      </c>
      <c r="AC26" s="32">
        <f t="shared" si="14"/>
        <v>0</v>
      </c>
    </row>
    <row r="27" ht="17.25" customHeight="1" spans="1:29">
      <c r="A27" s="21"/>
      <c r="B27" s="22" t="s">
        <v>78</v>
      </c>
      <c r="C27" s="23"/>
      <c r="D27" s="18">
        <v>46</v>
      </c>
      <c r="E27" s="34" t="s">
        <v>211</v>
      </c>
      <c r="F27" s="24">
        <f>H27+J27+L27+N27+P27+R27+T27+V27+X27+Z27+AB27</f>
        <v>91</v>
      </c>
      <c r="G27" s="24">
        <f>I27+K27+M27+O27+Q27+S27+U27+W27+Y27+AA27+AC27</f>
        <v>26</v>
      </c>
      <c r="H27" s="26">
        <v>23</v>
      </c>
      <c r="I27" s="9">
        <v>6</v>
      </c>
      <c r="J27" s="9">
        <v>14</v>
      </c>
      <c r="K27" s="9">
        <v>6</v>
      </c>
      <c r="L27" s="9">
        <v>6</v>
      </c>
      <c r="M27" s="9">
        <v>0</v>
      </c>
      <c r="N27" s="19">
        <v>6</v>
      </c>
      <c r="O27" s="19">
        <v>0</v>
      </c>
      <c r="P27" s="19">
        <v>12</v>
      </c>
      <c r="Q27" s="19">
        <v>3</v>
      </c>
      <c r="R27" s="19">
        <v>13</v>
      </c>
      <c r="S27" s="19">
        <v>5</v>
      </c>
      <c r="T27" s="19">
        <v>11</v>
      </c>
      <c r="U27" s="19">
        <v>6</v>
      </c>
      <c r="V27" s="19">
        <v>0</v>
      </c>
      <c r="W27" s="19">
        <v>0</v>
      </c>
      <c r="X27" s="19">
        <v>0</v>
      </c>
      <c r="Y27" s="58">
        <v>0</v>
      </c>
      <c r="Z27" s="19">
        <v>0</v>
      </c>
      <c r="AA27" s="19">
        <v>0</v>
      </c>
      <c r="AB27" s="26">
        <v>6</v>
      </c>
      <c r="AC27" s="7">
        <v>0</v>
      </c>
    </row>
    <row r="28" ht="17.25" customHeight="1" spans="1:29">
      <c r="A28" s="21"/>
      <c r="B28" s="22" t="s">
        <v>79</v>
      </c>
      <c r="C28" s="23"/>
      <c r="D28" s="18">
        <v>49</v>
      </c>
      <c r="E28" s="34" t="s">
        <v>212</v>
      </c>
      <c r="F28" s="24">
        <f>H28+J28+L28+N28+P28+R28+T28+V28+X28+Z28+AB28</f>
        <v>84</v>
      </c>
      <c r="G28" s="25">
        <v>0</v>
      </c>
      <c r="H28" s="26">
        <v>15</v>
      </c>
      <c r="I28" s="9">
        <v>4</v>
      </c>
      <c r="J28" s="9">
        <v>10</v>
      </c>
      <c r="K28" s="9">
        <v>3</v>
      </c>
      <c r="L28" s="9">
        <v>6</v>
      </c>
      <c r="M28" s="9">
        <v>0</v>
      </c>
      <c r="N28" s="19">
        <v>6</v>
      </c>
      <c r="O28" s="19">
        <v>0</v>
      </c>
      <c r="P28" s="19">
        <v>11</v>
      </c>
      <c r="Q28" s="19">
        <v>4</v>
      </c>
      <c r="R28" s="19">
        <v>18</v>
      </c>
      <c r="S28" s="19">
        <v>6</v>
      </c>
      <c r="T28" s="19">
        <v>8</v>
      </c>
      <c r="U28" s="19">
        <v>2</v>
      </c>
      <c r="V28" s="19">
        <v>4</v>
      </c>
      <c r="W28" s="19">
        <v>0</v>
      </c>
      <c r="X28" s="19">
        <v>0</v>
      </c>
      <c r="Y28" s="58">
        <v>0</v>
      </c>
      <c r="Z28" s="19">
        <v>0</v>
      </c>
      <c r="AA28" s="19">
        <v>0</v>
      </c>
      <c r="AB28" s="26">
        <v>6</v>
      </c>
      <c r="AC28" s="7">
        <v>0</v>
      </c>
    </row>
    <row r="29" ht="17.25" customHeight="1" spans="1:29">
      <c r="A29" s="35" t="s">
        <v>213</v>
      </c>
      <c r="B29" s="36"/>
      <c r="C29" s="17" t="s">
        <v>214</v>
      </c>
      <c r="D29" s="7">
        <v>51</v>
      </c>
      <c r="E29" s="46"/>
      <c r="F29" s="24">
        <v>0</v>
      </c>
      <c r="G29" s="25">
        <v>0</v>
      </c>
      <c r="H29" s="26">
        <v>0</v>
      </c>
      <c r="I29" s="9">
        <v>0</v>
      </c>
      <c r="J29" s="9">
        <v>0</v>
      </c>
      <c r="K29" s="9">
        <v>0</v>
      </c>
      <c r="L29" s="9">
        <v>0</v>
      </c>
      <c r="M29" s="9">
        <v>0</v>
      </c>
      <c r="N29" s="19">
        <v>0</v>
      </c>
      <c r="O29" s="19">
        <v>0</v>
      </c>
      <c r="P29" s="19">
        <v>0</v>
      </c>
      <c r="Q29" s="19">
        <v>0</v>
      </c>
      <c r="R29" s="19">
        <v>0</v>
      </c>
      <c r="S29" s="19">
        <v>0</v>
      </c>
      <c r="T29" s="19">
        <v>0</v>
      </c>
      <c r="U29" s="19">
        <v>0</v>
      </c>
      <c r="V29" s="19">
        <v>0</v>
      </c>
      <c r="W29" s="19">
        <v>0</v>
      </c>
      <c r="X29" s="19">
        <v>0</v>
      </c>
      <c r="Y29" s="58">
        <v>0</v>
      </c>
      <c r="Z29" s="19">
        <v>0</v>
      </c>
      <c r="AA29" s="19">
        <v>0</v>
      </c>
      <c r="AB29" s="26">
        <v>0</v>
      </c>
      <c r="AC29" s="7">
        <v>0</v>
      </c>
    </row>
    <row r="30" ht="17.25" customHeight="1" spans="1:29">
      <c r="A30" s="21"/>
      <c r="B30" s="22" t="s">
        <v>215</v>
      </c>
      <c r="C30" s="23"/>
      <c r="D30" s="18">
        <v>52</v>
      </c>
      <c r="E30" s="34" t="s">
        <v>216</v>
      </c>
      <c r="F30" s="24">
        <v>0</v>
      </c>
      <c r="G30" s="25">
        <v>0</v>
      </c>
      <c r="H30" s="26">
        <v>0</v>
      </c>
      <c r="I30" s="9">
        <v>0</v>
      </c>
      <c r="J30" s="9">
        <v>0</v>
      </c>
      <c r="K30" s="9">
        <v>0</v>
      </c>
      <c r="L30" s="9">
        <v>0</v>
      </c>
      <c r="M30" s="9">
        <v>0</v>
      </c>
      <c r="N30" s="19">
        <v>0</v>
      </c>
      <c r="O30" s="19">
        <v>0</v>
      </c>
      <c r="P30" s="19">
        <v>0</v>
      </c>
      <c r="Q30" s="19">
        <v>0</v>
      </c>
      <c r="R30" s="19">
        <v>0</v>
      </c>
      <c r="S30" s="19">
        <v>0</v>
      </c>
      <c r="T30" s="19">
        <v>0</v>
      </c>
      <c r="U30" s="19">
        <v>0</v>
      </c>
      <c r="V30" s="19">
        <v>0</v>
      </c>
      <c r="W30" s="19">
        <v>0</v>
      </c>
      <c r="X30" s="19">
        <v>0</v>
      </c>
      <c r="Y30" s="58">
        <v>0</v>
      </c>
      <c r="Z30" s="19">
        <v>0</v>
      </c>
      <c r="AA30" s="19">
        <v>0</v>
      </c>
      <c r="AB30" s="26">
        <v>0</v>
      </c>
      <c r="AC30" s="7">
        <v>0</v>
      </c>
    </row>
    <row r="31" ht="17.25" customHeight="1" spans="1:29">
      <c r="A31" s="21"/>
      <c r="B31" s="22" t="s">
        <v>217</v>
      </c>
      <c r="C31" s="23"/>
      <c r="D31" s="18">
        <v>55</v>
      </c>
      <c r="E31" s="34" t="s">
        <v>218</v>
      </c>
      <c r="F31" s="24">
        <v>0</v>
      </c>
      <c r="G31" s="25">
        <v>0</v>
      </c>
      <c r="H31" s="26">
        <v>0</v>
      </c>
      <c r="I31" s="9">
        <v>0</v>
      </c>
      <c r="J31" s="9">
        <v>0</v>
      </c>
      <c r="K31" s="9">
        <v>0</v>
      </c>
      <c r="L31" s="9">
        <v>0</v>
      </c>
      <c r="M31" s="9">
        <v>0</v>
      </c>
      <c r="N31" s="19">
        <v>0</v>
      </c>
      <c r="O31" s="19">
        <v>0</v>
      </c>
      <c r="P31" s="19">
        <v>0</v>
      </c>
      <c r="Q31" s="19">
        <v>0</v>
      </c>
      <c r="R31" s="19">
        <v>0</v>
      </c>
      <c r="S31" s="19">
        <v>0</v>
      </c>
      <c r="T31" s="19">
        <v>0</v>
      </c>
      <c r="U31" s="19">
        <v>0</v>
      </c>
      <c r="V31" s="19">
        <v>0</v>
      </c>
      <c r="W31" s="19">
        <v>0</v>
      </c>
      <c r="X31" s="19">
        <v>0</v>
      </c>
      <c r="Y31" s="58">
        <v>0</v>
      </c>
      <c r="Z31" s="19">
        <v>0</v>
      </c>
      <c r="AA31" s="19">
        <v>0</v>
      </c>
      <c r="AB31" s="26">
        <v>0</v>
      </c>
      <c r="AC31" s="7">
        <v>0</v>
      </c>
    </row>
    <row r="32" ht="30.75" customHeight="1" spans="1:29">
      <c r="A32" s="47" t="s">
        <v>219</v>
      </c>
      <c r="B32" s="48"/>
      <c r="C32" s="49"/>
      <c r="D32" s="44">
        <v>72</v>
      </c>
      <c r="E32" s="45"/>
      <c r="F32" s="32">
        <f>F33+F34+F35+F36+F42+F37+F38+F39+F40+F41</f>
        <v>334</v>
      </c>
      <c r="G32" s="32">
        <f>G33+G34+G35+G36+G42+G37+G38+G39+G40+G41</f>
        <v>106</v>
      </c>
      <c r="H32" s="32">
        <f t="shared" ref="H32:AC32" si="15">H33+H34+H35+H36+H42</f>
        <v>10</v>
      </c>
      <c r="I32" s="32">
        <f t="shared" si="15"/>
        <v>0</v>
      </c>
      <c r="J32" s="32">
        <f t="shared" si="15"/>
        <v>8</v>
      </c>
      <c r="K32" s="32">
        <f t="shared" si="15"/>
        <v>0</v>
      </c>
      <c r="L32" s="32">
        <f t="shared" si="15"/>
        <v>15</v>
      </c>
      <c r="M32" s="32">
        <f t="shared" si="15"/>
        <v>2</v>
      </c>
      <c r="N32" s="32">
        <f t="shared" si="15"/>
        <v>14</v>
      </c>
      <c r="O32" s="32">
        <f t="shared" si="15"/>
        <v>0</v>
      </c>
      <c r="P32" s="32">
        <f t="shared" si="15"/>
        <v>23</v>
      </c>
      <c r="Q32" s="32">
        <f t="shared" si="15"/>
        <v>4</v>
      </c>
      <c r="R32" s="32">
        <f t="shared" si="15"/>
        <v>36</v>
      </c>
      <c r="S32" s="32">
        <f t="shared" si="15"/>
        <v>9</v>
      </c>
      <c r="T32" s="32">
        <f t="shared" si="15"/>
        <v>39</v>
      </c>
      <c r="U32" s="32">
        <f t="shared" si="15"/>
        <v>11</v>
      </c>
      <c r="V32" s="32">
        <f t="shared" si="15"/>
        <v>37</v>
      </c>
      <c r="W32" s="32">
        <f t="shared" si="15"/>
        <v>12</v>
      </c>
      <c r="X32" s="32">
        <f t="shared" si="15"/>
        <v>12</v>
      </c>
      <c r="Y32" s="32">
        <f t="shared" si="15"/>
        <v>6</v>
      </c>
      <c r="Z32" s="32">
        <f t="shared" si="15"/>
        <v>1</v>
      </c>
      <c r="AA32" s="32">
        <f t="shared" si="15"/>
        <v>0</v>
      </c>
      <c r="AB32" s="32">
        <f t="shared" si="15"/>
        <v>0</v>
      </c>
      <c r="AC32" s="32">
        <f t="shared" si="15"/>
        <v>0</v>
      </c>
    </row>
    <row r="33" ht="15.75" customHeight="1" spans="1:29">
      <c r="A33" s="21"/>
      <c r="B33" s="22" t="s">
        <v>220</v>
      </c>
      <c r="C33" s="23"/>
      <c r="D33" s="7">
        <v>74</v>
      </c>
      <c r="E33" s="34" t="s">
        <v>221</v>
      </c>
      <c r="F33" s="24">
        <f>H33+J33+L33+N33+P33+R33+T33+V33+X33+Z33+AB33</f>
        <v>44</v>
      </c>
      <c r="G33" s="24">
        <f>I33+K33+M33+O33+Q33+S33+U33+W33+Y33+AA33+AC33</f>
        <v>3</v>
      </c>
      <c r="H33" s="26">
        <v>0</v>
      </c>
      <c r="I33" s="9">
        <v>0</v>
      </c>
      <c r="J33" s="9">
        <v>0</v>
      </c>
      <c r="K33" s="9">
        <v>0</v>
      </c>
      <c r="L33" s="9">
        <v>5</v>
      </c>
      <c r="M33" s="9">
        <v>0</v>
      </c>
      <c r="N33" s="19">
        <v>4</v>
      </c>
      <c r="O33" s="19">
        <v>0</v>
      </c>
      <c r="P33" s="19">
        <v>9</v>
      </c>
      <c r="Q33" s="19">
        <v>2</v>
      </c>
      <c r="R33" s="19">
        <v>12</v>
      </c>
      <c r="S33" s="19">
        <v>0</v>
      </c>
      <c r="T33" s="19">
        <v>8</v>
      </c>
      <c r="U33" s="19">
        <v>0</v>
      </c>
      <c r="V33" s="19">
        <v>6</v>
      </c>
      <c r="W33" s="19">
        <v>1</v>
      </c>
      <c r="X33" s="19">
        <v>0</v>
      </c>
      <c r="Y33" s="58">
        <v>0</v>
      </c>
      <c r="Z33" s="19">
        <v>0</v>
      </c>
      <c r="AA33" s="19">
        <v>0</v>
      </c>
      <c r="AB33" s="26">
        <v>0</v>
      </c>
      <c r="AC33" s="7">
        <v>0</v>
      </c>
    </row>
    <row r="34" ht="15.75" customHeight="1" spans="1:29">
      <c r="A34" s="21"/>
      <c r="B34" s="22" t="s">
        <v>222</v>
      </c>
      <c r="C34" s="23"/>
      <c r="D34" s="18">
        <v>79</v>
      </c>
      <c r="E34" s="34" t="s">
        <v>223</v>
      </c>
      <c r="F34" s="24">
        <f t="shared" ref="F34:F42" si="16">H34+J34+L34+N34+P34+R34+T34+V34+X34+Z34+AB34</f>
        <v>0</v>
      </c>
      <c r="G34" s="24">
        <f t="shared" ref="G34:G42" si="17">I34+K34+M34+O34+Q34+S34+U34+W34+Y34+AA34+AC34</f>
        <v>0</v>
      </c>
      <c r="H34" s="26">
        <v>0</v>
      </c>
      <c r="I34" s="9">
        <v>0</v>
      </c>
      <c r="J34" s="9">
        <v>0</v>
      </c>
      <c r="K34" s="9">
        <v>0</v>
      </c>
      <c r="L34" s="9">
        <v>0</v>
      </c>
      <c r="M34" s="9">
        <v>0</v>
      </c>
      <c r="N34" s="19">
        <v>0</v>
      </c>
      <c r="O34" s="19">
        <v>0</v>
      </c>
      <c r="P34" s="19">
        <v>0</v>
      </c>
      <c r="Q34" s="19">
        <v>0</v>
      </c>
      <c r="R34" s="19">
        <v>0</v>
      </c>
      <c r="S34" s="19">
        <v>0</v>
      </c>
      <c r="T34" s="19">
        <v>0</v>
      </c>
      <c r="U34" s="19">
        <v>0</v>
      </c>
      <c r="V34" s="19">
        <v>0</v>
      </c>
      <c r="W34" s="19">
        <v>0</v>
      </c>
      <c r="X34" s="19">
        <v>0</v>
      </c>
      <c r="Y34" s="58">
        <v>0</v>
      </c>
      <c r="Z34" s="19">
        <v>0</v>
      </c>
      <c r="AA34" s="19">
        <v>0</v>
      </c>
      <c r="AB34" s="26">
        <v>0</v>
      </c>
      <c r="AC34" s="7">
        <v>0</v>
      </c>
    </row>
    <row r="35" ht="15.75" customHeight="1" spans="1:29">
      <c r="A35" s="21"/>
      <c r="B35" s="22" t="s">
        <v>224</v>
      </c>
      <c r="C35" s="23"/>
      <c r="D35" s="7">
        <v>84</v>
      </c>
      <c r="E35" s="50" t="s">
        <v>225</v>
      </c>
      <c r="F35" s="24">
        <f t="shared" si="16"/>
        <v>0</v>
      </c>
      <c r="G35" s="24">
        <f t="shared" si="17"/>
        <v>0</v>
      </c>
      <c r="H35" s="26">
        <v>0</v>
      </c>
      <c r="I35" s="9">
        <v>0</v>
      </c>
      <c r="J35" s="9">
        <v>0</v>
      </c>
      <c r="K35" s="9">
        <v>0</v>
      </c>
      <c r="L35" s="9">
        <v>0</v>
      </c>
      <c r="M35" s="9">
        <v>0</v>
      </c>
      <c r="N35" s="19">
        <v>0</v>
      </c>
      <c r="O35" s="19">
        <v>0</v>
      </c>
      <c r="P35" s="19">
        <v>0</v>
      </c>
      <c r="Q35" s="19">
        <v>0</v>
      </c>
      <c r="R35" s="19">
        <v>0</v>
      </c>
      <c r="S35" s="19">
        <v>0</v>
      </c>
      <c r="T35" s="19">
        <v>0</v>
      </c>
      <c r="U35" s="19">
        <v>0</v>
      </c>
      <c r="V35" s="19">
        <v>0</v>
      </c>
      <c r="W35" s="19">
        <v>0</v>
      </c>
      <c r="X35" s="19">
        <v>0</v>
      </c>
      <c r="Y35" s="58">
        <v>0</v>
      </c>
      <c r="Z35" s="19">
        <v>0</v>
      </c>
      <c r="AA35" s="19">
        <v>0</v>
      </c>
      <c r="AB35" s="26">
        <v>0</v>
      </c>
      <c r="AC35" s="7">
        <v>0</v>
      </c>
    </row>
    <row r="36" ht="15.75" customHeight="1" spans="1:29">
      <c r="A36" s="21"/>
      <c r="B36" s="22" t="s">
        <v>84</v>
      </c>
      <c r="C36" s="23"/>
      <c r="D36" s="7">
        <v>89</v>
      </c>
      <c r="E36" s="34" t="s">
        <v>226</v>
      </c>
      <c r="F36" s="24">
        <f t="shared" si="16"/>
        <v>48</v>
      </c>
      <c r="G36" s="24">
        <f t="shared" si="17"/>
        <v>16</v>
      </c>
      <c r="H36" s="26">
        <v>0</v>
      </c>
      <c r="I36" s="9">
        <v>0</v>
      </c>
      <c r="J36" s="9">
        <v>0</v>
      </c>
      <c r="K36" s="9">
        <v>0</v>
      </c>
      <c r="L36" s="9">
        <v>4</v>
      </c>
      <c r="M36" s="9">
        <v>2</v>
      </c>
      <c r="N36" s="19">
        <v>4</v>
      </c>
      <c r="O36" s="19">
        <v>0</v>
      </c>
      <c r="P36" s="19">
        <v>6</v>
      </c>
      <c r="Q36" s="19">
        <v>2</v>
      </c>
      <c r="R36" s="19">
        <v>10</v>
      </c>
      <c r="S36" s="19">
        <v>3</v>
      </c>
      <c r="T36" s="19">
        <v>14</v>
      </c>
      <c r="U36" s="19">
        <v>6</v>
      </c>
      <c r="V36" s="19">
        <v>10</v>
      </c>
      <c r="W36" s="19">
        <v>3</v>
      </c>
      <c r="X36" s="19">
        <v>0</v>
      </c>
      <c r="Y36" s="58">
        <v>0</v>
      </c>
      <c r="Z36" s="19">
        <v>0</v>
      </c>
      <c r="AA36" s="19">
        <v>0</v>
      </c>
      <c r="AB36" s="26">
        <v>0</v>
      </c>
      <c r="AC36" s="7">
        <v>0</v>
      </c>
    </row>
    <row r="37" ht="15.75" customHeight="1" spans="1:29">
      <c r="A37" s="21"/>
      <c r="B37" s="22" t="s">
        <v>97</v>
      </c>
      <c r="C37" s="23"/>
      <c r="D37" s="7">
        <v>78</v>
      </c>
      <c r="E37" s="34" t="s">
        <v>227</v>
      </c>
      <c r="F37" s="24">
        <f t="shared" si="16"/>
        <v>21</v>
      </c>
      <c r="G37" s="24">
        <f t="shared" si="17"/>
        <v>7</v>
      </c>
      <c r="H37" s="26">
        <v>5</v>
      </c>
      <c r="I37" s="9">
        <v>2</v>
      </c>
      <c r="J37" s="9">
        <v>10</v>
      </c>
      <c r="K37" s="9">
        <v>4</v>
      </c>
      <c r="L37" s="9">
        <v>0</v>
      </c>
      <c r="M37" s="9">
        <v>0</v>
      </c>
      <c r="N37" s="19">
        <v>3</v>
      </c>
      <c r="O37" s="19">
        <v>1</v>
      </c>
      <c r="P37" s="19">
        <v>2</v>
      </c>
      <c r="Q37" s="19">
        <v>0</v>
      </c>
      <c r="R37" s="19">
        <v>1</v>
      </c>
      <c r="S37" s="19">
        <v>0</v>
      </c>
      <c r="T37" s="19">
        <v>0</v>
      </c>
      <c r="U37" s="19">
        <v>0</v>
      </c>
      <c r="V37" s="19">
        <v>0</v>
      </c>
      <c r="W37" s="19">
        <v>0</v>
      </c>
      <c r="X37" s="19">
        <v>0</v>
      </c>
      <c r="Y37" s="58">
        <v>0</v>
      </c>
      <c r="Z37" s="19">
        <v>0</v>
      </c>
      <c r="AA37" s="19">
        <v>0</v>
      </c>
      <c r="AB37" s="26">
        <v>0</v>
      </c>
      <c r="AC37" s="7">
        <v>0</v>
      </c>
    </row>
    <row r="38" ht="15.75" customHeight="1" spans="1:29">
      <c r="A38" s="21"/>
      <c r="B38" s="22" t="s">
        <v>228</v>
      </c>
      <c r="C38" s="23"/>
      <c r="D38" s="7">
        <v>86</v>
      </c>
      <c r="E38" s="50" t="s">
        <v>229</v>
      </c>
      <c r="F38" s="24">
        <f t="shared" si="16"/>
        <v>80</v>
      </c>
      <c r="G38" s="24">
        <f t="shared" si="17"/>
        <v>38</v>
      </c>
      <c r="H38" s="26">
        <v>0</v>
      </c>
      <c r="I38" s="9">
        <v>0</v>
      </c>
      <c r="J38" s="9">
        <v>0</v>
      </c>
      <c r="K38" s="9">
        <v>0</v>
      </c>
      <c r="L38" s="9">
        <v>6</v>
      </c>
      <c r="M38" s="9">
        <v>2</v>
      </c>
      <c r="N38" s="19">
        <v>6</v>
      </c>
      <c r="O38" s="19">
        <v>2</v>
      </c>
      <c r="P38" s="19">
        <v>12</v>
      </c>
      <c r="Q38" s="19">
        <v>6</v>
      </c>
      <c r="R38" s="19">
        <v>18</v>
      </c>
      <c r="S38" s="19">
        <v>8</v>
      </c>
      <c r="T38" s="19">
        <v>16</v>
      </c>
      <c r="U38" s="19">
        <v>8</v>
      </c>
      <c r="V38" s="19">
        <v>12</v>
      </c>
      <c r="W38" s="19">
        <v>6</v>
      </c>
      <c r="X38" s="19">
        <v>10</v>
      </c>
      <c r="Y38" s="58">
        <v>6</v>
      </c>
      <c r="Z38" s="19">
        <v>0</v>
      </c>
      <c r="AA38" s="19">
        <v>0</v>
      </c>
      <c r="AB38" s="26">
        <v>0</v>
      </c>
      <c r="AC38" s="7">
        <v>0</v>
      </c>
    </row>
    <row r="39" ht="15.75" customHeight="1" spans="1:29">
      <c r="A39" s="21"/>
      <c r="B39" s="22" t="s">
        <v>230</v>
      </c>
      <c r="C39" s="23"/>
      <c r="D39" s="7">
        <v>87</v>
      </c>
      <c r="E39" s="34" t="s">
        <v>231</v>
      </c>
      <c r="F39" s="24">
        <f t="shared" si="16"/>
        <v>0</v>
      </c>
      <c r="G39" s="24">
        <f t="shared" si="17"/>
        <v>0</v>
      </c>
      <c r="H39" s="26">
        <v>0</v>
      </c>
      <c r="I39" s="9">
        <v>0</v>
      </c>
      <c r="J39" s="9">
        <v>0</v>
      </c>
      <c r="K39" s="9">
        <v>0</v>
      </c>
      <c r="L39" s="9">
        <v>0</v>
      </c>
      <c r="M39" s="9">
        <v>0</v>
      </c>
      <c r="N39" s="19">
        <v>0</v>
      </c>
      <c r="O39" s="19">
        <v>0</v>
      </c>
      <c r="P39" s="19">
        <v>0</v>
      </c>
      <c r="Q39" s="19">
        <v>0</v>
      </c>
      <c r="R39" s="19">
        <v>0</v>
      </c>
      <c r="S39" s="19">
        <v>0</v>
      </c>
      <c r="T39" s="19">
        <v>0</v>
      </c>
      <c r="U39" s="19">
        <v>0</v>
      </c>
      <c r="V39" s="19">
        <v>0</v>
      </c>
      <c r="W39" s="19">
        <v>0</v>
      </c>
      <c r="X39" s="19">
        <v>0</v>
      </c>
      <c r="Y39" s="58">
        <v>0</v>
      </c>
      <c r="Z39" s="19">
        <v>0</v>
      </c>
      <c r="AA39" s="19">
        <v>0</v>
      </c>
      <c r="AB39" s="26">
        <v>0</v>
      </c>
      <c r="AC39" s="7">
        <v>0</v>
      </c>
    </row>
    <row r="40" ht="15.75" customHeight="1" spans="1:29">
      <c r="A40" s="21"/>
      <c r="B40" s="22" t="s">
        <v>232</v>
      </c>
      <c r="C40" s="23"/>
      <c r="D40" s="7">
        <v>113</v>
      </c>
      <c r="E40" s="34" t="s">
        <v>233</v>
      </c>
      <c r="F40" s="24">
        <f t="shared" si="16"/>
        <v>38</v>
      </c>
      <c r="G40" s="24">
        <f t="shared" si="17"/>
        <v>17</v>
      </c>
      <c r="H40" s="26">
        <v>0</v>
      </c>
      <c r="I40" s="9">
        <v>0</v>
      </c>
      <c r="J40" s="9">
        <v>10</v>
      </c>
      <c r="K40" s="9">
        <v>6</v>
      </c>
      <c r="L40" s="9">
        <v>15</v>
      </c>
      <c r="M40" s="9">
        <v>8</v>
      </c>
      <c r="N40" s="19">
        <v>5</v>
      </c>
      <c r="O40" s="19">
        <v>1</v>
      </c>
      <c r="P40" s="19">
        <v>0</v>
      </c>
      <c r="Q40" s="19">
        <v>0</v>
      </c>
      <c r="R40" s="19">
        <v>6</v>
      </c>
      <c r="S40" s="19">
        <v>2</v>
      </c>
      <c r="T40" s="19">
        <v>2</v>
      </c>
      <c r="U40" s="19">
        <v>0</v>
      </c>
      <c r="V40" s="19">
        <v>0</v>
      </c>
      <c r="W40" s="19">
        <v>0</v>
      </c>
      <c r="X40" s="19">
        <v>0</v>
      </c>
      <c r="Y40" s="58">
        <v>0</v>
      </c>
      <c r="Z40" s="19">
        <v>0</v>
      </c>
      <c r="AA40" s="19">
        <v>0</v>
      </c>
      <c r="AB40" s="26">
        <v>0</v>
      </c>
      <c r="AC40" s="7">
        <v>0</v>
      </c>
    </row>
    <row r="41" ht="15.75" customHeight="1" spans="1:29">
      <c r="A41" s="21"/>
      <c r="B41" s="22" t="s">
        <v>234</v>
      </c>
      <c r="C41" s="23"/>
      <c r="D41" s="18">
        <v>88</v>
      </c>
      <c r="E41" s="50" t="s">
        <v>235</v>
      </c>
      <c r="F41" s="24">
        <v>0</v>
      </c>
      <c r="G41" s="24">
        <v>0</v>
      </c>
      <c r="H41" s="24">
        <v>0</v>
      </c>
      <c r="I41" s="24">
        <v>0</v>
      </c>
      <c r="J41" s="24">
        <v>0</v>
      </c>
      <c r="K41" s="24">
        <v>0</v>
      </c>
      <c r="L41" s="24">
        <v>0</v>
      </c>
      <c r="M41" s="24">
        <v>0</v>
      </c>
      <c r="N41" s="24">
        <v>0</v>
      </c>
      <c r="O41" s="24">
        <v>0</v>
      </c>
      <c r="P41" s="24">
        <v>0</v>
      </c>
      <c r="Q41" s="24">
        <v>0</v>
      </c>
      <c r="R41" s="24">
        <v>0</v>
      </c>
      <c r="S41" s="24">
        <v>0</v>
      </c>
      <c r="T41" s="24">
        <v>0</v>
      </c>
      <c r="U41" s="24">
        <v>0</v>
      </c>
      <c r="V41" s="24">
        <v>0</v>
      </c>
      <c r="W41" s="24">
        <v>0</v>
      </c>
      <c r="X41" s="24">
        <v>0</v>
      </c>
      <c r="Y41" s="24">
        <v>0</v>
      </c>
      <c r="Z41" s="24">
        <v>0</v>
      </c>
      <c r="AA41" s="24">
        <v>0</v>
      </c>
      <c r="AB41" s="24">
        <v>0</v>
      </c>
      <c r="AC41" s="24">
        <v>0</v>
      </c>
    </row>
    <row r="42" ht="15.75" customHeight="1" spans="1:29">
      <c r="A42" s="21"/>
      <c r="B42" s="22" t="s">
        <v>236</v>
      </c>
      <c r="C42" s="23"/>
      <c r="D42" s="18">
        <v>94</v>
      </c>
      <c r="E42" s="50" t="s">
        <v>237</v>
      </c>
      <c r="F42" s="24">
        <f t="shared" si="16"/>
        <v>103</v>
      </c>
      <c r="G42" s="24">
        <f t="shared" si="17"/>
        <v>25</v>
      </c>
      <c r="H42" s="26">
        <v>10</v>
      </c>
      <c r="I42" s="9">
        <v>0</v>
      </c>
      <c r="J42" s="9">
        <v>8</v>
      </c>
      <c r="K42" s="9">
        <v>0</v>
      </c>
      <c r="L42" s="9">
        <v>6</v>
      </c>
      <c r="M42" s="9">
        <v>0</v>
      </c>
      <c r="N42" s="19">
        <v>6</v>
      </c>
      <c r="O42" s="19">
        <v>0</v>
      </c>
      <c r="P42" s="19">
        <v>8</v>
      </c>
      <c r="Q42" s="19">
        <v>0</v>
      </c>
      <c r="R42" s="19">
        <v>14</v>
      </c>
      <c r="S42" s="19">
        <v>6</v>
      </c>
      <c r="T42" s="19">
        <v>17</v>
      </c>
      <c r="U42" s="19">
        <v>5</v>
      </c>
      <c r="V42" s="19">
        <v>21</v>
      </c>
      <c r="W42" s="19">
        <v>8</v>
      </c>
      <c r="X42" s="19">
        <v>12</v>
      </c>
      <c r="Y42" s="58">
        <v>6</v>
      </c>
      <c r="Z42" s="19">
        <v>1</v>
      </c>
      <c r="AA42" s="19">
        <v>0</v>
      </c>
      <c r="AB42" s="26">
        <v>0</v>
      </c>
      <c r="AC42" s="7">
        <v>0</v>
      </c>
    </row>
    <row r="43" ht="15.75" customHeight="1" spans="1:17">
      <c r="A43" s="51" t="s">
        <v>238</v>
      </c>
      <c r="B43" s="52"/>
      <c r="C43" s="52"/>
      <c r="D43" s="52"/>
      <c r="E43" s="5"/>
      <c r="F43" s="4"/>
      <c r="G43" s="4"/>
      <c r="H43" s="4"/>
      <c r="I43" s="4"/>
      <c r="J43" s="4"/>
      <c r="K43" s="4"/>
      <c r="L43" s="4"/>
      <c r="M43" s="4"/>
      <c r="N43" s="4"/>
      <c r="O43" s="4"/>
      <c r="P43" s="4"/>
      <c r="Q43" s="4"/>
    </row>
    <row r="45" spans="4:4">
      <c r="D45" s="2" t="s">
        <v>239</v>
      </c>
    </row>
  </sheetData>
  <mergeCells count="56">
    <mergeCell ref="H2:AA2"/>
    <mergeCell ref="A5:C5"/>
    <mergeCell ref="A6:B6"/>
    <mergeCell ref="B7:C7"/>
    <mergeCell ref="B8:C8"/>
    <mergeCell ref="B9:C9"/>
    <mergeCell ref="A10:C10"/>
    <mergeCell ref="B11:C11"/>
    <mergeCell ref="B12:C12"/>
    <mergeCell ref="B13:C13"/>
    <mergeCell ref="B14:C14"/>
    <mergeCell ref="B15:C15"/>
    <mergeCell ref="B16:C16"/>
    <mergeCell ref="B17:C17"/>
    <mergeCell ref="B18:C18"/>
    <mergeCell ref="B19:C19"/>
    <mergeCell ref="A20:B20"/>
    <mergeCell ref="B21:C21"/>
    <mergeCell ref="B22:C22"/>
    <mergeCell ref="B23:C23"/>
    <mergeCell ref="B24:C24"/>
    <mergeCell ref="B25:C25"/>
    <mergeCell ref="A26:B26"/>
    <mergeCell ref="B27:C27"/>
    <mergeCell ref="B28:C28"/>
    <mergeCell ref="A29:B29"/>
    <mergeCell ref="B30:C30"/>
    <mergeCell ref="B31:C31"/>
    <mergeCell ref="A32:C32"/>
    <mergeCell ref="B33:C33"/>
    <mergeCell ref="B34:C34"/>
    <mergeCell ref="B35:C35"/>
    <mergeCell ref="B36:C36"/>
    <mergeCell ref="B37:C37"/>
    <mergeCell ref="B38:C38"/>
    <mergeCell ref="B39:C39"/>
    <mergeCell ref="B40:C40"/>
    <mergeCell ref="B41:C41"/>
    <mergeCell ref="B42:C42"/>
    <mergeCell ref="D2:D4"/>
    <mergeCell ref="E2:E4"/>
    <mergeCell ref="F2:F4"/>
    <mergeCell ref="G3:G4"/>
    <mergeCell ref="H3:H4"/>
    <mergeCell ref="J3:J4"/>
    <mergeCell ref="L3:L4"/>
    <mergeCell ref="N3:N4"/>
    <mergeCell ref="P3:P4"/>
    <mergeCell ref="R3:R4"/>
    <mergeCell ref="T3:T4"/>
    <mergeCell ref="V3:V4"/>
    <mergeCell ref="X3:X4"/>
    <mergeCell ref="Z3:Z4"/>
    <mergeCell ref="AB2:AB4"/>
    <mergeCell ref="AC3:AC4"/>
    <mergeCell ref="A2:C4"/>
  </mergeCells>
  <pageMargins left="0.48" right="0.3" top="1" bottom="0.75" header="0.3" footer="0.3"/>
  <pageSetup paperSize="9" scale="52" orientation="landscape"/>
  <headerFooter/>
  <rowBreaks count="2" manualBreakCount="2">
    <brk id="19" max="16383" man="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Нүүр</vt:lpstr>
      <vt:lpstr>III</vt:lpstr>
      <vt:lpstr>IV-V</vt:lpstr>
      <vt:lpstr>VI-VIII</vt:lpstr>
      <vt:lpstr>IX</vt:lpstr>
      <vt:lpstr>X</vt:lpstr>
      <vt:lpstr>II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Narangarav</dc:creator>
  <cp:lastModifiedBy>Dell</cp:lastModifiedBy>
  <dcterms:created xsi:type="dcterms:W3CDTF">2018-08-30T01:46:00Z</dcterms:created>
  <cp:lastPrinted>2022-01-18T08:01:00Z</cp:lastPrinted>
  <dcterms:modified xsi:type="dcterms:W3CDTF">2024-11-18T08:07:25Z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171AAAA215C4461E88CED9EFC1A18349_13</vt:lpwstr>
  </property>
  <property fmtid="{D5CDD505-2E9C-101B-9397-08002B2CF9AE}" pid="3" name="KSOProductBuildVer">
    <vt:lpwstr>1033-12.2.0.16731</vt:lpwstr>
  </property>
</Properties>
</file>